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2880" windowHeight="1440"/>
  </bookViews>
  <sheets>
    <sheet name="yhtveto" sheetId="3" r:id="rId1"/>
    <sheet name="Lausuntopyyntö Kunnallisha" sheetId="1" r:id="rId2"/>
    <sheet name="asluku" sheetId="2" r:id="rId3"/>
  </sheets>
  <definedNames>
    <definedName name="_xlnm.Print_Area" localSheetId="1">'Lausuntopyyntö Kunnallisha'!$C:$G</definedName>
    <definedName name="_xlnm.Print_Titles" localSheetId="0">yhtveto!$6:$8</definedName>
  </definedNames>
  <calcPr calcId="125725"/>
</workbook>
</file>

<file path=xl/calcChain.xml><?xml version="1.0" encoding="utf-8"?>
<calcChain xmlns="http://schemas.openxmlformats.org/spreadsheetml/2006/main">
  <c r="C68" i="3"/>
  <c r="D68"/>
  <c r="E68"/>
  <c r="F68"/>
  <c r="D46"/>
  <c r="E46"/>
  <c r="F46"/>
  <c r="C46"/>
  <c r="D40"/>
  <c r="E40"/>
  <c r="F40"/>
  <c r="C40"/>
  <c r="G27" l="1"/>
  <c r="G28"/>
  <c r="G29"/>
  <c r="G30"/>
  <c r="G31"/>
  <c r="G32"/>
  <c r="G33"/>
  <c r="G34"/>
  <c r="G35"/>
  <c r="G36"/>
  <c r="G37"/>
  <c r="G38"/>
  <c r="G39"/>
  <c r="G40"/>
  <c r="G41"/>
  <c r="G42"/>
  <c r="G43"/>
  <c r="G44"/>
  <c r="G45"/>
  <c r="G46"/>
  <c r="G47"/>
  <c r="G48"/>
  <c r="G49"/>
  <c r="G50"/>
  <c r="G51"/>
  <c r="G52"/>
  <c r="G53"/>
  <c r="G54"/>
  <c r="G55"/>
  <c r="G56"/>
  <c r="G57"/>
  <c r="G58"/>
  <c r="G59"/>
  <c r="G60"/>
  <c r="G61"/>
  <c r="G62"/>
  <c r="G63"/>
  <c r="G64"/>
  <c r="G65"/>
  <c r="G66"/>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6"/>
  <c r="G127"/>
  <c r="G128"/>
  <c r="G129"/>
  <c r="G130"/>
  <c r="G131"/>
  <c r="G132"/>
  <c r="G133"/>
  <c r="G134"/>
  <c r="G135"/>
  <c r="G136"/>
  <c r="G137"/>
  <c r="G138"/>
  <c r="G139"/>
  <c r="G140"/>
  <c r="D125"/>
  <c r="E125"/>
  <c r="F125"/>
  <c r="C125"/>
  <c r="G125" s="1"/>
  <c r="G15" l="1"/>
  <c r="G16"/>
  <c r="G17"/>
  <c r="G18"/>
  <c r="G19"/>
  <c r="G20"/>
  <c r="G21"/>
  <c r="G22"/>
  <c r="G23"/>
  <c r="G24"/>
  <c r="G25"/>
  <c r="G26"/>
  <c r="J20" l="1"/>
  <c r="D7"/>
  <c r="G7" s="1"/>
  <c r="D10" i="1"/>
  <c r="F10" s="1"/>
  <c r="D11"/>
  <c r="F11" s="1"/>
  <c r="D12"/>
  <c r="F12" s="1"/>
  <c r="D13"/>
  <c r="F13" s="1"/>
  <c r="D14"/>
  <c r="F14" s="1"/>
  <c r="D15"/>
  <c r="F15" s="1"/>
  <c r="D16"/>
  <c r="F16" s="1"/>
  <c r="D17"/>
  <c r="F17" s="1"/>
  <c r="D18"/>
  <c r="F18" s="1"/>
  <c r="D19"/>
  <c r="F19" s="1"/>
  <c r="D20"/>
  <c r="F20" s="1"/>
  <c r="D21"/>
  <c r="F21" s="1"/>
  <c r="D22"/>
  <c r="F22" s="1"/>
  <c r="D23"/>
  <c r="F23" s="1"/>
  <c r="D24"/>
  <c r="F24" s="1"/>
  <c r="D25"/>
  <c r="F25" s="1"/>
  <c r="D26"/>
  <c r="F26" s="1"/>
  <c r="D27"/>
  <c r="F27" s="1"/>
  <c r="D28"/>
  <c r="F28" s="1"/>
  <c r="D29"/>
  <c r="F29" s="1"/>
  <c r="D30"/>
  <c r="F30" s="1"/>
  <c r="D31"/>
  <c r="F31" s="1"/>
  <c r="D32"/>
  <c r="F32" s="1"/>
  <c r="D33"/>
  <c r="F33" s="1"/>
  <c r="D34"/>
  <c r="F34" s="1"/>
  <c r="D35"/>
  <c r="F35" s="1"/>
  <c r="D36"/>
  <c r="F36" s="1"/>
  <c r="D37"/>
  <c r="F37" s="1"/>
  <c r="D38"/>
  <c r="F38" s="1"/>
  <c r="D39"/>
  <c r="F39" s="1"/>
  <c r="D40"/>
  <c r="F40" s="1"/>
  <c r="D41"/>
  <c r="F41" s="1"/>
  <c r="D42"/>
  <c r="F42" s="1"/>
  <c r="D43"/>
  <c r="F43" s="1"/>
  <c r="D44"/>
  <c r="F44" s="1"/>
  <c r="D45"/>
  <c r="F45" s="1"/>
  <c r="D46"/>
  <c r="F46" s="1"/>
  <c r="D47"/>
  <c r="F47" s="1"/>
  <c r="D48"/>
  <c r="F48" s="1"/>
  <c r="D49"/>
  <c r="F49" s="1"/>
  <c r="D50"/>
  <c r="F50" s="1"/>
  <c r="D51"/>
  <c r="F51" s="1"/>
  <c r="D52"/>
  <c r="F52" s="1"/>
  <c r="D53"/>
  <c r="F53" s="1"/>
  <c r="D54"/>
  <c r="F54" s="1"/>
  <c r="D55"/>
  <c r="F55" s="1"/>
  <c r="D56"/>
  <c r="F56" s="1"/>
  <c r="D57"/>
  <c r="F57" s="1"/>
  <c r="D58"/>
  <c r="F58" s="1"/>
  <c r="D59"/>
  <c r="F59" s="1"/>
  <c r="D60"/>
  <c r="F60" s="1"/>
  <c r="D61"/>
  <c r="F61" s="1"/>
  <c r="D62"/>
  <c r="F62" s="1"/>
  <c r="D63"/>
  <c r="F63" s="1"/>
  <c r="D64"/>
  <c r="F64" s="1"/>
  <c r="D65"/>
  <c r="F65" s="1"/>
  <c r="D66"/>
  <c r="F66" s="1"/>
  <c r="D67"/>
  <c r="F67" s="1"/>
  <c r="D68"/>
  <c r="F68" s="1"/>
  <c r="D69"/>
  <c r="F69" s="1"/>
  <c r="D70"/>
  <c r="F70" s="1"/>
  <c r="D71"/>
  <c r="F71" s="1"/>
  <c r="D72"/>
  <c r="F72" s="1"/>
  <c r="D73"/>
  <c r="F73" s="1"/>
  <c r="D74"/>
  <c r="F74" s="1"/>
  <c r="D75"/>
  <c r="F75" s="1"/>
  <c r="D76"/>
  <c r="F76" s="1"/>
  <c r="D77"/>
  <c r="F77" s="1"/>
  <c r="D78"/>
  <c r="F78" s="1"/>
  <c r="D79"/>
  <c r="F79" s="1"/>
  <c r="D80"/>
  <c r="F80" s="1"/>
  <c r="D81"/>
  <c r="F81" s="1"/>
  <c r="D82"/>
  <c r="F82" s="1"/>
  <c r="D83"/>
  <c r="F83" s="1"/>
  <c r="D84"/>
  <c r="F84" s="1"/>
  <c r="D85"/>
  <c r="F85" s="1"/>
  <c r="D86"/>
  <c r="F86" s="1"/>
  <c r="D87"/>
  <c r="F87" s="1"/>
  <c r="D88"/>
  <c r="F88" s="1"/>
  <c r="D89"/>
  <c r="F89" s="1"/>
  <c r="D90"/>
  <c r="F90" s="1"/>
  <c r="D91"/>
  <c r="F91" s="1"/>
  <c r="D92"/>
  <c r="F92" s="1"/>
  <c r="D93"/>
  <c r="F93" s="1"/>
  <c r="D94"/>
  <c r="F94" s="1"/>
  <c r="D95"/>
  <c r="F95" s="1"/>
  <c r="D96"/>
  <c r="F96" s="1"/>
  <c r="D97"/>
  <c r="F97" s="1"/>
  <c r="D98"/>
  <c r="F98" s="1"/>
  <c r="D99"/>
  <c r="F99" s="1"/>
  <c r="D100"/>
  <c r="F100" s="1"/>
  <c r="D101"/>
  <c r="F101" s="1"/>
  <c r="D102"/>
  <c r="F102" s="1"/>
  <c r="D103"/>
  <c r="F103" s="1"/>
  <c r="D104"/>
  <c r="F104" s="1"/>
  <c r="D105"/>
  <c r="F105" s="1"/>
  <c r="D106"/>
  <c r="F106" s="1"/>
  <c r="D107"/>
  <c r="F107" s="1"/>
  <c r="D108"/>
  <c r="F108" s="1"/>
  <c r="D109"/>
  <c r="F109" s="1"/>
  <c r="D110"/>
  <c r="F110" s="1"/>
  <c r="D111"/>
  <c r="F111" s="1"/>
  <c r="D112"/>
  <c r="F112" s="1"/>
  <c r="D113"/>
  <c r="F113" s="1"/>
  <c r="D114"/>
  <c r="F114" s="1"/>
  <c r="D115"/>
  <c r="F115" s="1"/>
  <c r="D116"/>
  <c r="F116" s="1"/>
  <c r="D117"/>
  <c r="F117" s="1"/>
  <c r="D118"/>
  <c r="F118" s="1"/>
  <c r="D119"/>
  <c r="F119" s="1"/>
  <c r="D120"/>
  <c r="F120" s="1"/>
  <c r="D121"/>
  <c r="F121" s="1"/>
  <c r="D122"/>
  <c r="F122" s="1"/>
  <c r="D123"/>
  <c r="F123" s="1"/>
  <c r="D124"/>
  <c r="F124" s="1"/>
  <c r="D125"/>
  <c r="F125" s="1"/>
  <c r="D126"/>
  <c r="F126" s="1"/>
  <c r="D127"/>
  <c r="F127" s="1"/>
  <c r="D128"/>
  <c r="F128" s="1"/>
  <c r="D129"/>
  <c r="F129" s="1"/>
  <c r="D130"/>
  <c r="F130" s="1"/>
  <c r="D131"/>
  <c r="F131" s="1"/>
  <c r="D132"/>
  <c r="F132" s="1"/>
  <c r="D133"/>
  <c r="F133" s="1"/>
  <c r="D134"/>
  <c r="F134" s="1"/>
  <c r="D135"/>
  <c r="F135" s="1"/>
  <c r="D136"/>
  <c r="F136" s="1"/>
  <c r="D137"/>
  <c r="F137" s="1"/>
  <c r="D138"/>
  <c r="F138" s="1"/>
  <c r="D139"/>
  <c r="F139" s="1"/>
  <c r="D140"/>
  <c r="F140" s="1"/>
  <c r="D141"/>
  <c r="F141" s="1"/>
  <c r="D142"/>
  <c r="F142" s="1"/>
  <c r="D143"/>
  <c r="F143" s="1"/>
  <c r="D144"/>
  <c r="F144" s="1"/>
  <c r="D145"/>
  <c r="F145" s="1"/>
  <c r="D146"/>
  <c r="F146" s="1"/>
  <c r="D147"/>
  <c r="F147" s="1"/>
  <c r="D148"/>
  <c r="F148" s="1"/>
  <c r="D149"/>
  <c r="F149" s="1"/>
  <c r="D150"/>
  <c r="F150" s="1"/>
  <c r="D151"/>
  <c r="F151" s="1"/>
  <c r="D152"/>
  <c r="F152" s="1"/>
  <c r="D153"/>
  <c r="F153" s="1"/>
  <c r="D154"/>
  <c r="F154" s="1"/>
  <c r="D155"/>
  <c r="F155" s="1"/>
  <c r="D156"/>
  <c r="F156" s="1"/>
  <c r="D157"/>
  <c r="F157" s="1"/>
  <c r="D158"/>
  <c r="F158" s="1"/>
  <c r="D159"/>
  <c r="F159" s="1"/>
  <c r="D160"/>
  <c r="F160" s="1"/>
  <c r="D161"/>
  <c r="F161" s="1"/>
  <c r="D162"/>
  <c r="F162" s="1"/>
  <c r="D163"/>
  <c r="F163" s="1"/>
  <c r="D164"/>
  <c r="F164" s="1"/>
  <c r="D165"/>
  <c r="F165" s="1"/>
  <c r="D166"/>
  <c r="F166" s="1"/>
  <c r="D167"/>
  <c r="F167" s="1"/>
  <c r="D168"/>
  <c r="F168" s="1"/>
  <c r="D169"/>
  <c r="F169" s="1"/>
  <c r="D170"/>
  <c r="F170" s="1"/>
  <c r="D171"/>
  <c r="F171" s="1"/>
  <c r="D172"/>
  <c r="F172" s="1"/>
  <c r="D173"/>
  <c r="F173" s="1"/>
  <c r="D174"/>
  <c r="F174" s="1"/>
  <c r="D175"/>
  <c r="F175" s="1"/>
  <c r="D176"/>
  <c r="F176" s="1"/>
  <c r="D177"/>
  <c r="F177" s="1"/>
  <c r="D178"/>
  <c r="F178" s="1"/>
  <c r="D179"/>
  <c r="F179" s="1"/>
  <c r="D180"/>
  <c r="F180" s="1"/>
  <c r="D181"/>
  <c r="F181" s="1"/>
  <c r="D182"/>
  <c r="F182" s="1"/>
  <c r="D183"/>
  <c r="F183" s="1"/>
  <c r="D184"/>
  <c r="F184" s="1"/>
  <c r="D185"/>
  <c r="F185" s="1"/>
  <c r="D186"/>
  <c r="F186" s="1"/>
  <c r="D187"/>
  <c r="F187" s="1"/>
  <c r="D188"/>
  <c r="F188" s="1"/>
  <c r="D189"/>
  <c r="F189" s="1"/>
  <c r="D190"/>
  <c r="F190" s="1"/>
  <c r="D191"/>
  <c r="F191" s="1"/>
  <c r="D192"/>
  <c r="F192" s="1"/>
  <c r="D193"/>
  <c r="F193" s="1"/>
  <c r="D194"/>
  <c r="F194" s="1"/>
  <c r="D195"/>
  <c r="F195" s="1"/>
  <c r="D196"/>
  <c r="F196" s="1"/>
  <c r="D197"/>
  <c r="F197" s="1"/>
  <c r="D198"/>
  <c r="F198" s="1"/>
  <c r="D199"/>
  <c r="F199" s="1"/>
  <c r="D200"/>
  <c r="F200" s="1"/>
  <c r="D201"/>
  <c r="F201" s="1"/>
  <c r="D202"/>
  <c r="F202" s="1"/>
  <c r="D203"/>
  <c r="F203" s="1"/>
  <c r="D204"/>
  <c r="F204" s="1"/>
  <c r="D205"/>
  <c r="F205" s="1"/>
  <c r="D206"/>
  <c r="F206" s="1"/>
  <c r="D207"/>
  <c r="F207" s="1"/>
  <c r="D208"/>
  <c r="F208" s="1"/>
  <c r="D209"/>
  <c r="F209" s="1"/>
  <c r="D210"/>
  <c r="F210" s="1"/>
  <c r="D211"/>
  <c r="F211" s="1"/>
  <c r="D213"/>
  <c r="F213" s="1"/>
  <c r="D214"/>
  <c r="F214" s="1"/>
  <c r="D215"/>
  <c r="F215" s="1"/>
  <c r="D216"/>
  <c r="F216" s="1"/>
  <c r="D217"/>
  <c r="F217" s="1"/>
  <c r="D218"/>
  <c r="F218" s="1"/>
  <c r="D219"/>
  <c r="F219" s="1"/>
  <c r="D220"/>
  <c r="F220" s="1"/>
  <c r="D221"/>
  <c r="F221" s="1"/>
  <c r="D222"/>
  <c r="F222" s="1"/>
  <c r="D223"/>
  <c r="F223" s="1"/>
  <c r="D224"/>
  <c r="F224" s="1"/>
  <c r="D225"/>
  <c r="F225" s="1"/>
  <c r="D226"/>
  <c r="F226" s="1"/>
  <c r="D227"/>
  <c r="F227" s="1"/>
  <c r="D228"/>
  <c r="F228" s="1"/>
  <c r="D229"/>
  <c r="F229" s="1"/>
  <c r="D230"/>
  <c r="F230" s="1"/>
  <c r="D231"/>
  <c r="F231" s="1"/>
  <c r="D232"/>
  <c r="F232" s="1"/>
  <c r="D233"/>
  <c r="F233" s="1"/>
  <c r="D234"/>
  <c r="F234" s="1"/>
  <c r="D235"/>
  <c r="F235" s="1"/>
  <c r="D236"/>
  <c r="F236" s="1"/>
  <c r="D237"/>
  <c r="F237" s="1"/>
  <c r="D238"/>
  <c r="F238" s="1"/>
  <c r="D239"/>
  <c r="F239" s="1"/>
  <c r="D240"/>
  <c r="F240" s="1"/>
  <c r="D241"/>
  <c r="F241" s="1"/>
  <c r="D242"/>
  <c r="F242" s="1"/>
  <c r="D243"/>
  <c r="F243" s="1"/>
  <c r="D244"/>
  <c r="F244" s="1"/>
  <c r="D245"/>
  <c r="F245" s="1"/>
  <c r="D246"/>
  <c r="F246" s="1"/>
  <c r="D247"/>
  <c r="F247" s="1"/>
  <c r="D248"/>
  <c r="F248" s="1"/>
  <c r="D249"/>
  <c r="F249" s="1"/>
  <c r="D250"/>
  <c r="F250" s="1"/>
  <c r="D251"/>
  <c r="F251" s="1"/>
  <c r="D252"/>
  <c r="F252" s="1"/>
  <c r="D253"/>
  <c r="F253" s="1"/>
  <c r="D254"/>
  <c r="F254" s="1"/>
  <c r="D255"/>
  <c r="F255" s="1"/>
  <c r="D256"/>
  <c r="F256" s="1"/>
  <c r="D257"/>
  <c r="F257" s="1"/>
  <c r="D258"/>
  <c r="F258" s="1"/>
  <c r="D259"/>
  <c r="F259" s="1"/>
  <c r="D260"/>
  <c r="F260" s="1"/>
  <c r="D261"/>
  <c r="F261" s="1"/>
  <c r="D262"/>
  <c r="F262" s="1"/>
  <c r="D263"/>
  <c r="F263" s="1"/>
  <c r="D264"/>
  <c r="F264" s="1"/>
  <c r="D265"/>
  <c r="F265" s="1"/>
  <c r="D266"/>
  <c r="F266" s="1"/>
  <c r="D267"/>
  <c r="F267" s="1"/>
  <c r="D268"/>
  <c r="F268" s="1"/>
  <c r="D269"/>
  <c r="F269" s="1"/>
  <c r="D270"/>
  <c r="F270" s="1"/>
  <c r="D271"/>
  <c r="F271" s="1"/>
  <c r="D272"/>
  <c r="F272" s="1"/>
  <c r="D273"/>
  <c r="F273" s="1"/>
  <c r="D274"/>
  <c r="F274" s="1"/>
  <c r="D275"/>
  <c r="F275" s="1"/>
  <c r="D276"/>
  <c r="F276" s="1"/>
  <c r="D277"/>
  <c r="F277" s="1"/>
  <c r="D278"/>
  <c r="F278" s="1"/>
  <c r="D279"/>
  <c r="F279" s="1"/>
  <c r="D280"/>
  <c r="F280" s="1"/>
  <c r="D281"/>
  <c r="F281" s="1"/>
  <c r="D282"/>
  <c r="F282" s="1"/>
  <c r="D283"/>
  <c r="F283" s="1"/>
  <c r="D284"/>
  <c r="F284" s="1"/>
  <c r="D285"/>
  <c r="F285" s="1"/>
  <c r="D286"/>
  <c r="F286" s="1"/>
  <c r="D287"/>
  <c r="F287" s="1"/>
  <c r="D288"/>
  <c r="F288" s="1"/>
  <c r="D289"/>
  <c r="F289" s="1"/>
  <c r="D290"/>
  <c r="F290" s="1"/>
  <c r="D291"/>
  <c r="F291" s="1"/>
  <c r="D292"/>
  <c r="F292" s="1"/>
  <c r="D293"/>
  <c r="F293" s="1"/>
  <c r="D294"/>
  <c r="F294" s="1"/>
  <c r="D295"/>
  <c r="F295" s="1"/>
  <c r="D296"/>
  <c r="F296" s="1"/>
  <c r="D297"/>
  <c r="F297" s="1"/>
  <c r="D298"/>
  <c r="F298" s="1"/>
  <c r="D299"/>
  <c r="F299" s="1"/>
  <c r="D300"/>
  <c r="F300" s="1"/>
  <c r="D301"/>
  <c r="F301" s="1"/>
  <c r="D302"/>
  <c r="F302" s="1"/>
  <c r="D303"/>
  <c r="F303" s="1"/>
  <c r="D212"/>
  <c r="F212" s="1"/>
  <c r="D9"/>
  <c r="F9" s="1"/>
  <c r="G14" i="3"/>
  <c r="C2" i="2"/>
  <c r="C329"/>
  <c r="C328"/>
  <c r="C327"/>
  <c r="H39" i="3" l="1"/>
  <c r="H87"/>
  <c r="H75"/>
  <c r="H66"/>
  <c r="H58"/>
  <c r="H50"/>
  <c r="H42"/>
  <c r="H34"/>
  <c r="H93"/>
  <c r="H125"/>
  <c r="H134"/>
  <c r="H126"/>
  <c r="H119"/>
  <c r="H111"/>
  <c r="H137"/>
  <c r="H133"/>
  <c r="H129"/>
  <c r="H124"/>
  <c r="H120"/>
  <c r="H116"/>
  <c r="H112"/>
  <c r="H108"/>
  <c r="H104"/>
  <c r="H100"/>
  <c r="H96"/>
  <c r="H92"/>
  <c r="H88"/>
  <c r="H84"/>
  <c r="H80"/>
  <c r="H76"/>
  <c r="H72"/>
  <c r="H65"/>
  <c r="H61"/>
  <c r="H57"/>
  <c r="H53"/>
  <c r="H49"/>
  <c r="H45"/>
  <c r="H41"/>
  <c r="H37"/>
  <c r="H33"/>
  <c r="H29"/>
  <c r="H140"/>
  <c r="H132"/>
  <c r="H123"/>
  <c r="H113"/>
  <c r="H107"/>
  <c r="H103"/>
  <c r="H99"/>
  <c r="H95"/>
  <c r="H89"/>
  <c r="H85"/>
  <c r="H81"/>
  <c r="H77"/>
  <c r="H73"/>
  <c r="H69"/>
  <c r="H64"/>
  <c r="H60"/>
  <c r="H56"/>
  <c r="H52"/>
  <c r="H48"/>
  <c r="H44"/>
  <c r="H40"/>
  <c r="H36"/>
  <c r="H32"/>
  <c r="H28"/>
  <c r="H68"/>
  <c r="H138"/>
  <c r="H130"/>
  <c r="H121"/>
  <c r="H115"/>
  <c r="H139"/>
  <c r="H135"/>
  <c r="H131"/>
  <c r="H127"/>
  <c r="H122"/>
  <c r="H118"/>
  <c r="H114"/>
  <c r="H110"/>
  <c r="H106"/>
  <c r="H102"/>
  <c r="H98"/>
  <c r="H94"/>
  <c r="H90"/>
  <c r="H86"/>
  <c r="H82"/>
  <c r="H78"/>
  <c r="H74"/>
  <c r="H70"/>
  <c r="H63"/>
  <c r="H59"/>
  <c r="H55"/>
  <c r="H51"/>
  <c r="H47"/>
  <c r="H43"/>
  <c r="H35"/>
  <c r="H31"/>
  <c r="H27"/>
  <c r="H136"/>
  <c r="H128"/>
  <c r="H117"/>
  <c r="H109"/>
  <c r="H105"/>
  <c r="H101"/>
  <c r="H97"/>
  <c r="H91"/>
  <c r="H83"/>
  <c r="H79"/>
  <c r="H71"/>
  <c r="H62"/>
  <c r="H54"/>
  <c r="H46"/>
  <c r="H38"/>
  <c r="H30"/>
  <c r="K20"/>
  <c r="H25"/>
  <c r="H15"/>
  <c r="H19"/>
  <c r="H16"/>
  <c r="H20"/>
  <c r="H23"/>
  <c r="H26"/>
  <c r="H17"/>
  <c r="H21"/>
  <c r="H24"/>
  <c r="H18"/>
  <c r="H22"/>
  <c r="H14"/>
  <c r="D6" i="1"/>
  <c r="D7"/>
</calcChain>
</file>

<file path=xl/sharedStrings.xml><?xml version="1.0" encoding="utf-8"?>
<sst xmlns="http://schemas.openxmlformats.org/spreadsheetml/2006/main" count="1665" uniqueCount="1065">
  <si>
    <t>Kyselyn vastaanottajan e-mail</t>
  </si>
  <si>
    <t>Tietoja vastaavasta kunnasta</t>
  </si>
  <si>
    <t>Maakunta</t>
  </si>
  <si>
    <t>1. Mitkä ovat kuntanne näkemyksen mukaan kuntien rahoitus- ja valtionosuusjärjestelmän tärkeimmät uudistustarpeet?</t>
  </si>
  <si>
    <t>-</t>
  </si>
  <si>
    <t>larsmo.kommun@larsmo.fi</t>
  </si>
  <si>
    <t>Österbotten - Pohjanmaa</t>
  </si>
  <si>
    <t>kunta@suomenniemi.fi</t>
  </si>
  <si>
    <t>Etelä-Karjala - Södra Karelen</t>
  </si>
  <si>
    <t>-       valtionosuusjärjestelmän kokonaisuudistus on tarpeen verotuksen oikeudenmukaisuuden ja alueellisesti kestävän järjestelmän luomiseksi;
o   valtionosuusjärjestelmän tulisi perustua ajatteluun, jossa valtio maksaisi kaikki itse määräämiensä tehtävien kustannukset kunnille, kun taas kunnat rahoittaisivat yleiset tehtävänsä kunnallisverolla;
o   valtionosuusjärjestelmää tulisi yksinkertaistaa ja poistaa siitä sellaiset elementit, jotka passivoivat kuntia (esim. valtionosuuden pieneneminen työllisyyden parantuessa);</t>
  </si>
  <si>
    <t>keskushallinto.kirjaamo@lohja.fi</t>
  </si>
  <si>
    <t>Uusimaa - Nyland</t>
  </si>
  <si>
    <t>Riittävä, pitkäjänteinen ja ennustettava rahoituspohja kunnille. Kuntien tehtävien ja niiden rahoituksen tasapaino. Yksityiskohtaisen säätelyn purkamisen jatkaminen. Valtionosuusjärjestelmän neutraalisuus eli sama valtionosuus seudulle kuntien lukumäärästä riippumatta. Maksujen ja hintojen tarkistaminen osana palvelujen rahoitusjärjestelmää. Toimeentulotukijärjestelmällä tuetaan pienituloisten maksukykyä.</t>
  </si>
  <si>
    <t>kuhmon.kaupunki@kuhmo.fi</t>
  </si>
  <si>
    <t>Kainuu - Kajanaland</t>
  </si>
  <si>
    <t>Kuntapalvelut rahoitetaan verovaroin ja asiakasmaksuin. Valtionosuudet tulevat valtion keräämistä veroista. Alueellinen tasa-arvo ja koko maan kansalaisten perusoikeuksien kunnioittaminen heidän kotikuntansa maantieteellisestä sijainnista riippumatta tulisi ottaa  ohjenuoraksi, ei pelkästään julkisten menojen karsimistarve. Itä- ja Pohjois-Suomi käyttävät kuitenkin euroilla mitattuna koko julkisen talouden potista murto-osan verrattuna kasvukeskusten julkiseen talouteen.</t>
  </si>
  <si>
    <t>kirjaamo@kontiolahti.fi</t>
  </si>
  <si>
    <t>Pohjois-Karjala - Norra Karelen</t>
  </si>
  <si>
    <t>Valtion ei tule kohdistaa tuloverokevennyksiä kunnille. Valtionosuuksien ja verotulojen ennustettavuus talousarviovaiheessa tulee olla nykyistä tarkempaa. Kuntien veroprosenttien ilmoittamista tulee pystyä myöhentämään. Valtionosuusjärjestelmän tulee olla sellainen, että kunnat pystyvät selviytymään lakisääteisistä tehtävistään. Yhteisöveron kuntien jako-osuutta tulee korottaa. Metsävero on tuloutettava kunnille.</t>
  </si>
  <si>
    <t>alavieskan.kunta@alavieska.fi</t>
  </si>
  <si>
    <t>Pohjois-Pohjanmaa - Norra Österbotten</t>
  </si>
  <si>
    <t>Järjestelmää tulee yksinkertaistaa ja selkeyttää. Sen tulee olla oikeudenmukainen ja ottaa huomioon palvelutarve- ja olosuhdetekijöistä aiheutuvat kuntakohtaiset erot. Verotulojen tasaus valtakunnan osien välillä on välttämätön jatkossakin. Kuntien tulee voida luottaa siihen, että valtiovalta omalta osaltaan pitää kiinni rahoitus- ja valtionosuusjärjestelmälle määritellyistä periaatteista ja rahoitustasoista (indeksitarkistukset, veroperusteissa tapahtuvien muutosten kompensointi, tasausjärjestelmä, ennustettavuus). Rahoitus- ja valtionosuusjärjestelmän tulee taata kansalaisille yhdenvertaiset kunnalliset palvelut koko maassa asuinpaikasta riippumatta.</t>
  </si>
  <si>
    <t>kristiina.kupiainen@rauma.fi</t>
  </si>
  <si>
    <t>Satakunta</t>
  </si>
  <si>
    <t>Aikaansaada valtionosuusjärjestelmä, jossa valtionosuudet ovat selvästi ymmärrettäviä ja ennalta arvioitavissa. Valtionosuusjärjestelmän tulee olla kuntia palkitseva, niin, että järjestelmä ei johda osaoptimointiin valtionosuuden maksimoimiseksi toimintojen kokonaiskehittämisen kustannuksella. Valtionosuusjärjestelmästä tulee poistaa kuntien verotuottoihin perustuva tasaus ja rakentaa tilalle selvästi lisätuki niille kunnille, joiden tulopohjassa valtionosuusriippuvuus kuntarakenneuudistuksen jälkeenkin on merkittävä.</t>
  </si>
  <si>
    <t>kirjaamo@sakyla.fi</t>
  </si>
  <si>
    <t>- Järjestelmässä tulee pyrkiä tasapuolisuuteen ja palvelujen tuottamisen tehokkuuden ja läheisyyden tukemiseen.</t>
  </si>
  <si>
    <t>neuvonta@kesalahti.fi</t>
  </si>
  <si>
    <t>Valtionosuusjärjestelmän tulisi huomioida vahvemmin huoltosuhteen heikkeneminen sosiaali- ja terveyspalveluiden rahoituksessa. Nykyinen järjestelmä ei huomioi riittävästi ikärakenteen kunnille aiheuttamia kustannuksia. Itä-Suomen asutuksen hajanaisuus olisi huomioitava paremmin sosiaali- ja terveyspalveluiden rahoituksen perusteena.</t>
  </si>
  <si>
    <t>soini@soini.fi</t>
  </si>
  <si>
    <t>Etelä-Pohjanmaa - Södra Österbotten</t>
  </si>
  <si>
    <t>- Valtion ja kuntien välisen tehtäväjaon uudelleenarviointi, tavoitteena kuntien tehtävien vähentäminen
- Kuntien verotulopohjan vahvistaminen korottamalla kuntien osuutta yhteisöverosta ja ohjaamalla mm. jäteveron tuotosta osa kunnille
- Valtionosuuksien leikkauksista tulee luopua ja lainmukaiset indeksi- ja kustannustenjakotarkistukset tulee tehdä täysimääräisesti
- Valtionosuusjärjestelmän uudistamisen yhteydessä tehtävä korjaukset perusteisiin siten, että järjestelmä huomioi oikeudenmukaisemmin väestörakenteeltaan ja sairastavuudeltaan heikoimmat kunnat.</t>
  </si>
  <si>
    <t>pekka.pietiainen@juuka.fi</t>
  </si>
  <si>
    <t>Nykyinen valtionosuusjärjestelmä huomioi Juuan näkökulmasta melko hyvin kuntien erilaiset väestölliset ja taloudelliset eroavaisuudet. Juuka ei esitä uudistustarpeita, ellei samanaikaisesti tarkastella lainsäädännöllä kuntien tehtäväksi annettujen palvelujen tuottamista vaihtoehtoisella tavoilla.</t>
  </si>
  <si>
    <t>kirjaamo@riihimaki.fi</t>
  </si>
  <si>
    <t>Kanta-Häme - Egentliga Tavastland</t>
  </si>
  <si>
    <t>- Ns. kasvukuntien eli kuntien, joissa voimakas väestön kasvu lisää palvelutarpeita ja useimmiten myös edellyttää lisäinvestointeja, erityinen asema tulisi ottaa huomioon uudistuksessa.
- Verotulomenetysten kompensointi pitää jättää pois valtionosuuksista ja kompensoida kunnille verovähennysten aiheuttamat menetykset verotuloissa. Nykyinen tapa kompensoida veromenetykset valtionosuuksia korottamalla on hämärtänyt valtionosuuksien todelliset palveluihin kohdistuvat korotukset ja samalla antanut väärän mielikuvan valtionosuuksien korotuksista.</t>
  </si>
  <si>
    <t>kirjaamo@kuopio.fi</t>
  </si>
  <si>
    <t>Pohjois-Savo - Norra Savolax</t>
  </si>
  <si>
    <t>Valtion ja kuntien välinen kustannusjako on riippuvainen kuntien vastuulle asetetuista tehtävistä. Valtiovallan tulee suunnata pitkäjänteisesti ja uskottavasti riittävä rahoitusosuus kuntien tehtävien hoitoon. Lisäksi tulee tarkastella kriittisesti nykyistä hyvin tiukkaa normiohjausta. Lainsäädännöstä annetut asetustasoiset tulkinnat yhdessä tiukan normiohjauksen kanssa rajoittavat merkittävästi kuntien liikkumamahdollisuuksia palveluiden järjestämisessä ja uusien toimintamallien luomisessa.
Valtionosuusjärjestelmän kehittäminen ja soveltaminen uusiutuvaan kuntapohjaan tulee edellyttämään perusteellista läpikäyntiä mm. kriteereistä, joilla määritellään suomalaisten tasa-arvoisuus palvelujen laadun ja saavutettavuuden suhteen, syrjäisten ja harvaanasuttujen alueiden määrittelyyn myös isojen kuntien kunnanosien osalta.
Jos valtionosuusjärjestelmää ei voida kehittää nykyistä kannustavampaan suuntaan, tulee valtiovallan kehittää muita rahoitusjärjestelmiä, joilla tuetaan tasa-arvoisia mahdollisuuksia kehittää alueen elinvoimaa, työllisyyttä sekä terveyden ja hyvinvoinnin edistämistä.</t>
  </si>
  <si>
    <t>kirjaamo@pori.fi</t>
  </si>
  <si>
    <t>Rahoitus- ja valtionosuusjärjestelmän ei tulisi asettaa esteitä kuntarakenteen muutokselle eli muutokset eivät saisi aiheuttaa valtionosuus- tai verotulotasausmenetyksiä. Valtionosuusjärjestelmän tulisi tukea rakenteen uudistamista siten, että palvelujen rahoitus on aiempaa paremmin turvattu. Valtionosuusjärjestelmän tulee olla läpinäkyvä ja nykyistä yksinkertaisempi. 
Valtionosuusjärjestelmän on vastattava todellisia kustannuksia ja kannustettava kuntia rationaaliseen toimintaan ja taloudellisuuteen. Valtionosuusjärjestelmää on kehitettävä siten, että se kannustaa aidosti kustannusvaikuttavaan toimintaan, laajempien palvelukokonaisuuksien muodostamiseen ja palvelujen tehostamiseen. Hyvinvoinnin ja terveyden ennalta ehkäisyä edistävät mallit on huomioitava nykyistä paremmin.  
Valtionosuusjärjestelmän määräytymisperusteissa on otettava nykyistä enemmän huomioon suurten kaupunkiseutujen sosiaaliseen eheyteen liittyvät erityispiirteet.
Jos kiinteistöveron ala- ja ylärajoja nostetaan, niin se pitäisi tehdä järjestelmällisesti ja hallitusti useammalle vuodelle ulottuvalla ohjelmalla.
Uusia tehtäviä kunnille määritettäessä valtion rahoituksen tulee kattaa vähintään 75 % kustannuksista.</t>
  </si>
  <si>
    <t>kaustisen.kunta@kaustinen.fi</t>
  </si>
  <si>
    <t>Keski-Pohjanmaa - Mellersta Österbotten</t>
  </si>
  <si>
    <t>Valtionosuusjärjestelmä tulee saada selkeämmäksi ja kannustavammaksi, jotta kunnat voivat hyötyä toimintansa tehostamisesta ja että tehostamisen vaikutukset ovat helpommin laskettavissa. Kunnat joutuvat esim. maksamaan "sakkomaksua" pitkäaikaistyöttömistä. Jos pitkäaikaistyöttömiä on vähän ja työllistämisessä onnistutaan, niin kunnalta vähennetään valtionosuutta TMT-kompensaation ja työttömyyden osalta.
Valtionosuusperusteet pitää saada ajan tasalle. Päivähoitokerroin nakertaa yrittäjävaltaisten kuntien valtionosuutta, vaikka oikeus päivähoitoon on kaikilla. Nykyinen sairastavuuskertoimen peruste ei mittaa sairastavuutta läheskään niin hyvin, kuin esim. ikävakioitu sairastavuusindeksi. Vielä paremmin sitä mittaisi Kelan vuosittain laskema kansantauti-indeksi.
Kunnat joutuvat investoimaan paljon kouluihin, terveysasemiin jne. home- ym. ongelmien takia. Nämä peruspalveluinvestoinnit tulisi palauttaa valtionosuusjärjestelmän piiriin.
Kunnat järjestävät ja vastaavat pääosasta julkisista palveluista. Valtio osallistuu niiden kustantamiseen omalla osuudellaan, jonka se maksaa kunnille valtionosuutena. Valtionosuuslaskelmissa tulisi selkeästi eriyttää kunnille palvelujen järjestämiseen tuleva valtion rahoitusosuus ja verotulotasaus, joka taas tasaa kuntien verotuloeroja. Näin tulisi selvemmin esille, miten valtio osallistuu esim. terveydenhuollon ja muiden peruspalvelujen kustannuksiin eri kunnissa. Jos verotulotasaus huomioidaan, niin verotulotkin pitäisi huomioida. Nykysysteemillä syyllistetään matalan tulotason kunnat valtionosuusriippuvaisiksi. Valtionosuusriskiä korostetaan raportissa moneen kertaan.</t>
  </si>
  <si>
    <t>juhani.pieniniemi@sotkamo.fi</t>
  </si>
  <si>
    <t>Nykyiset valtionosuuksien määräytymisperusteet eivät kuvaa palvelujen järjestämisen todellisia tarpeita. Valtionosuuksissa noudatettava syrjäisyysluku yhdessä erityisen harvan asutuksen kunnan lisän kanssa johtavat erittäin epäoikeudenmukaisiin valtionosuuksien määrään naapurikuntien kesken. Syrjäisyys- ja harvan asutuksen tekijöiden perusteella Sotkamon kunnan naapurikaupunki Kuhmo saa valtionosuuksia vuonna 2012 lähes 8 milj.euroa ja Suomussalmen kunta lähes 10 milj. euroa Sotkamoa enemmän. Kunnat ovat palvelurakenteeltaan samankaltaisia, pinta-alaltaan suuria, harvan asutuksen kuntia. Kuhmossa on n. 1400 asukasta vähemmän ja Suomussalmella n. 1700 asukasta Sotkamoa vähemmän. 
Asukasrakenteen  mukaan määräytyvät kertoimet tulee säilyttää. Syrjäisyyskertoimien merkitys tulee muuttaa siten, ettei saman alueen/naapurikuntien kesken aiheudu kohtuuttomia eroja. Kahden mielivaltaisesti määriteltyyn ympyrään perustuva kerroin ei kuvaa todellista syrjäisyyttä ja palvelujen tuottamistarvetta lisäkustannuksineen. Harvaa asutusta kuvaavat tekijät on uudistettava kuntarajoista riippumattomiksi.
Syrjäisyyskertoimien perusteiksi on otettava asukkaiden sijainti/ km2 eli väestöruututiedot todellisina ilman kehämäärittelyjä.</t>
  </si>
  <si>
    <t>kirjaamo@muonio.fi</t>
  </si>
  <si>
    <t>Lappi - Lappland</t>
  </si>
  <si>
    <t>Kuntien erityistilainteiden huomioiminen edelleen (mm. harva asutus, pitkät etäisyydet, syrjäisyys).</t>
  </si>
  <si>
    <t>kirjaamo@vaasa.fi</t>
  </si>
  <si>
    <t>Valtionosuusjärjestelmään liittyvä tasausmenettely on suuri kustannustaakka Vaasan kaupungin tapaisille seutukeskuksille, jotka joutuvat maakunnan keskuskaupunkina ylläpitämään runsaasti peruspalvelutoimintaa, joka tulee ympäristökuntien hyödyksi. Vaasa joutuu vuonna 2012 maksamaan 13,0 milj.€ tasausta, määrä joka vuoteen 2014 mennessä kasvaa vielä 19,8 milj.€:oon. Tasauksen määrä vastaa silloin noin kahden kunnallisveroprosenttiyksikön tuottoa. Valtionosuusjärjestelmän tulee tukea kuntatalouden tehostamista.</t>
  </si>
  <si>
    <t>pellonkunta@pello.fi</t>
  </si>
  <si>
    <t>Pitkällä aikajänteellä tulee varmistaa, että riittävät kuntapalvelut pystytään järjestämään väestörakenteen muuttumisesta huolimatta.
Pitkien etäisyyksien aiheuttamat haasteet on huomioitava erityisesti. Julkisen rahoituksen tulee mahdollistaa ja varmistaa alueiden elinvoiman säilyminen ja peruspalvelujen saatavuus.</t>
  </si>
  <si>
    <t>valkeakosken.kaupunki@vlk.fi</t>
  </si>
  <si>
    <t>Pirkanmaa - Birkaland</t>
  </si>
  <si>
    <t>Järjestelmää on yksinkertaistettava. Nykyinen verontasaus (verovähennyskompensaatioiden yms.) ja valtionosuuksien järjestelmä on purettava. Kuntien ja valtion väliset vuosittaiset kustannusten hyvitykset ja veloitukset on eriytettävä valtionosuuksista. Verotukseen liittyvät asiat ja vuosittaiset muut kuntien ja valtion väliset rahoitukseen liittyvät oikaisut on syytä hoitaa erillisenä rahoituksena kuntien ja valtion välillä.</t>
  </si>
  <si>
    <t>kirjaamo@kuusamo.fi</t>
  </si>
  <si>
    <t>Valtionosuujärjesrtelmän keskittäminen yhden ministeriön alaisuuteen ja samalla järjestelmän yksinkertaistaminen ja selkeyttäminen. Syrjäisyyskriteeristön uudistaminen siten, että se ottaa huomioon esim. etäisyyden keskussairaalasta.</t>
  </si>
  <si>
    <t>kirjaamo@jns.fi</t>
  </si>
  <si>
    <t>Rahoitus- ja valtionosuusjärjestelmän ei tulisi asettaa esteitä kuntarakenteen muutokselle, ts. muutoksesta ei saisi aiheutua valtionosuus- tai verotulotasausmenetyksiä. Mikäli mahdollista, järjestelmän tulisi tukea rakenteen uudistamista siten, että palvelujen rahoitus on aiempaa paremmin turvattu.
Edelleenkin pitäisi pyrkiä nykyistä yksinkertaisempaan perusrahoitusjärjestelmään, muuttujia tulisi vähentää. Tuloksellisuusnäkökohdan sisällyttäminen omana osionaan rahoitusjärjestelmään tulisi tutkia.
Kiinteistöveron ala- ja ylärajoja tulisi nostaa useammalle vuodelle ulottuvalla ohjelmalla.
Uusia tehtäviä kunnille määritettäessä valtion rahoituksen tulisi kattaa 75 % kustannuksista.</t>
  </si>
  <si>
    <t>karkolan.kunta@karkola.fi</t>
  </si>
  <si>
    <t>Päijät-Häme - Päijänne - Tavastland</t>
  </si>
  <si>
    <t>Valtionosuusjärjestelmän tulee kannustaa tuottavaan toimintaan. Valtion tulee aidosti kattaa uusien tehtävien kustannukset, ei vain laskennallisesti. Valtionosuusjärjestelmä on vähintään yhtä paljon hevosvetoiselta aikakaudelta kuin kuntarakennekin.</t>
  </si>
  <si>
    <t>kirjaamo@kouvola.fi</t>
  </si>
  <si>
    <t>Kymenlaakso - Kymmenedalen</t>
  </si>
  <si>
    <t>Valtion rahoitusta ohjataan toimialakohtaisesti, mikä luo esteitä toimialarajat ylittävien taloudellisten palvelukokonaisuuksien järjestämiselle. Rahoitusjärjestelmän uudistamisen tulee tukeutua vahvemmin asiakaslähtöisten palvelukokonaisuuksien tuottamiseen. Lakisääteisiä palvelun tuottamista ja tuottamistapaa ohjaavia normeja on purettava esimerkkinä normit, jotka ohjaavat palveluhenkilökunnan määrää henkilökuljetusten jakautumista eri kuljetusmuodoille.
Henkilökuljetusten rahoitusta ohjaavat lait on laadittu tukea saavan henkilön ominaisuuksien perusteella ottamatta huomioon kuljetuspalvelujen järjestämisen vaatimuksia tai tavoitetta toteuttaa palvelut taloudellisesti ja tehokkaasti. Kuntien ja Kansaneläkelaitoksen rahoituksessa päällekkäisyyksiä, jotka rajoittavat järjestelmän uudistamista. Voimassa oleva lainsäädäntö on vanhentunut ja siinä ei tunnisteta mm. kutsujoukkoliikenteen tai kuntien palveluliikenteen mahdollisuuksia toteuttaa liikuntaesteisten ja vanhusten kuljetuksia.
Kuntien rahoituspohjaa tulee vahvistaa siten, että kunnat voisivat rahoittaa menonsa kasvavassa määrin tulorahoituksellaan. Tavoite edellyttää verotusjärjestelmän kokonaisuudistusta. Laskennallisten kustannusten perusteella myönnettyjen valtionosuuksien tavoitteena oli edistää tuottavuuden kasvua. Kunnille myönnetään edelleen valtionosuudet keskiarvokustannuksien perusteella, riippumatta todellisista kustannuksista. Tavoite ei ole tuottavuuden näkökulmasta toteutunut. Valtionosuusjärjestelmä tulee uusia ja selkeyttää. Uudistuksessa tulee tehtäväjaot erotella nykyistä tavoitteellisemmin. Tuloslaskelmassa esitetyn valtionosuuden tulee kuvata todellinen valtiolta kunnille tuleva rahoitus. Verotulojen tasauksesta tulee kehittää harkinnanvarainen kuntien välinen tukijärjestelmä eikä valtionosuuteen kuuluva osa. Todellisuudessa kyse ei valtiolta tulevasta avusta. Verotulojen tasausjärjestelmä toimii kuntien välisenä tasausjärjestelmänä. Sitä tulisi uusia siten, että siinä otettaisiin huomioon todellinen tarve ja taloudelliset, harkinnanvaraiset ratkaisut, jolloin sen avulla voitaisiin reagoida nopeasti äkillisiin talousmuutoksiin. Valtionosuuden laskentaperusteet tulee määritellä erikseen eri kuntakokoryhmille vastaavan tyyppisesti kuin aiemmassa kantokykyluokituksessa.
Valtionosuusjärjestelmästä tulee poistaa verotulovähennysten korvaus ja siirtää se täysimääräisenä verotulojen tilitysjärjestelmään. Tavoitteena on saada kunnallisveron todellinen tuotto kerrotuksi tuloslaskelman verotulokohdassa.
Valtionosuuksiin sisältyy verotulojen tasaus, josta poistettiin kiinteistöverojen osuus, mikä ei ole hyväksyttävää. Tasausjärjestelmä on kuntien välinen ja siinä tulee ottaa huomioon kaikki kuntien verotulot.
Kuntien tulee vähentää kiinteistöihin sitoutunutta pääomaa ja kunnossapidon tarpeita. Tämä edellytyttää palveluverkkojen karsimista ja palvelujen tuottamistapojen uudistamista.</t>
  </si>
  <si>
    <t>kurikan-kaupunki@kurikka.fi</t>
  </si>
  <si>
    <t>Ikärakennetta, huoltosuhteen ja sairastavuuden painoarvoa tulisi lisätä kunnille annetuissa valtionosuuksissa.
Valtionosuusjärjestelmä tulee olla sellainen, että veroprosentti kaikissa kunnissa sama tai ainakin kohtuullisesti katsoen erot pienet. 
Taksat ja maksut ovat kuntien itsensä määriteltävissä, sidotaan tuloihin. Tai ainakin välykset suuret.
Yksi edellytys on, että mittarit ja tunnusluvut ovat vertailukelpoisia kaikkien kuntien kesken.</t>
  </si>
  <si>
    <t>luvian.kunnanvirasto@luvia.fi</t>
  </si>
  <si>
    <t>kunta@pornainen.fi</t>
  </si>
  <si>
    <t>Kuntien vastuulle ei saa siirtää uusia tehtäviä ilman että niihin osoitetaan riittävä rahoitus kuntien keräämää veotuloa lisäämättä.
Yksikköhinnat ja laskennalliset kustannukset tulisi vastata todellisia kustannuksia. Kustannustenjaon tarkistukset tehdään nykyisin neljän vuoden välein. Valtionsouuden peruteena olevat yksikköhinnat ovat jääneet toteutuneita kustannuksia pienemmiksi.
Koulutus- ja varhaiskasvatuspalvelujen valtionosuuksissa tulisi huomioida paremmin kasvavien kehyskuntien tarpeet, mm. palvelujen määrällinen kasvu ja investointitarpeet.</t>
  </si>
  <si>
    <t>kaupunki@parkano.fi</t>
  </si>
  <si>
    <t>Rahoitus tulee muodostua realististen kustannusten pohjalta ja lisätehtävät/palveluiden uudet laadulliset vaatimukset tulee korvata kunnille valtionosuutena täysemääräisenä. Lisäksi kuntien rahoituspohjaa on laajennettava esim. jäteveron- ja paaomaverotulon tuotolla. Kiinteistövero tulee palauttaa välittömästi verotulojen tasausjärjestelmän piiriin ja yhteisöverojen tuotosta huomattavasti suurempi osuus tulisi ohjata kuntien hyödyksi.</t>
  </si>
  <si>
    <t>kunta@hameenkoski.fi</t>
  </si>
  <si>
    <t>Valtionosuusjärjestelmää tulisi kehittää niin, että kunnilla olisi aidosti mahdollisuus selviytyä lakisääteisistä tehtävistä niille asetettujen  erilaisten vaatimusten edellyttämällä tavalla. Valtion tulisi korvata kunnille täysimääräisesti kalliinhoidontasauksen jälkeen ylimenevä osuus erikoissairaanhoidon kustannuksista.</t>
  </si>
  <si>
    <t>kirjaamo@savonlinna.fi</t>
  </si>
  <si>
    <t>Etelä-Savo - Södra Savolax</t>
  </si>
  <si>
    <t>Valtionosuusjärjestelmää tulee yksinkertaistaa ja sen tulee kannustaa ja palkita hyvin asiansa hoitavia kuntia. Kannustava valtionosuusjärjestelmä on edellytys menestymiselle tilanteessa, jossa toimitaan niukkenevilla resursseilla. Kuntien ja valtion velkaantuminen ei anna mahdollisuuksia entisen kaltaisiin tulosiirtoihin ja näin ollen valtionosuusjärjestelmään on luotava toimintojen uudistamiseen ohjaava kannustinjärjestelmä.</t>
  </si>
  <si>
    <t>yli-iin.kunta@yli-ii.fi</t>
  </si>
  <si>
    <t>Valtionosuusjärjestelmää on perinteisesti haitannut kuntien ja valtionhallinnon erimielisyys valtionosuuksien määrästä ja niiden tasosta. Valtionhallinnon ja kuntien tulisikin kuntauudistuksen yhteydessä tuottaa yhteinen valtionosuuksien laskentajärjestelmä, jossa yhteisesti hyväksyttyjen kriteereiden kautta voitaisiin määrittää valtionosuuksien taso ja vuotuiset muutostarpeet.
Kuntien keskeiseen verotulotasausjärjestelmään saataneen muutos kuntarakenteen muuttuessa pirstaleisesta elinvoimaisemmaksi. Tasausjärjestelmästä kokonaisuudessaan ei pidä luopua, vaan sitä pitää edelleen hyödyntää kaikkein syrjäisimpien kuntien tukemisessa. Sen yleistasoa voidaan kuitenkin terveellä kuntarakenteella laskea, joskin muutosprosessi tässä on ehkä liian hidas eikä ehdi mukaan nopeaan palvelutarpeen muutokseen.</t>
  </si>
  <si>
    <t>kaupunki@huittinen.fi</t>
  </si>
  <si>
    <t>Kuten kunnallishallinnon rakennetyöryhmän selvityksessä todetaan, valtionosuusjärjestel-män tarkoituksena on kuntien järjestämien peruspalvelujen rahoituksen turvaaminen, eikä sitä voida rajoituksetta käyttää muiden yhteiskunnallisten päämäärien edistämiseen.
Kunnalliseen itsehallintoon kuuluvan rahoitusperiaatteen perusteella valtion on huolehdittava, että annettaessa kunnille tehtäviä niille turvataan myös jatkossa riittävä rahoitus. Merkit-tävissä järjestelmämuutoksissa tulee ehdottomasti huomioida, etteivät ne saa vaarantaa kuntien peruspalvelujen järjestämisedellytyksiä.
Huittisten kaupungilla ei ole huomautettavaa kunnan peruspalvelujen valtionosuuden las-kennallisiin kriteereihin, jotka perustuvat kunnan asukkaiden palvelutarpeeseen ja palvelu-toiminnan kustannuksia kasvattaviin olosuhdetekijöihin.
Valtionosuusuudistuksen tavoitteet kannustavuuden lisäämisestä, järjestelmän yksinker-taistamisesta ja selkeyttämisestä ovat perusteltuja, kunhan kannustavat valtionosuuskriteerit (esim. ennalta ehkäisevät toimet) perustuvat riittävään faktapohjaan.</t>
  </si>
  <si>
    <t>miehikkala@miehikkala.fi</t>
  </si>
  <si>
    <t>viereman.kunta@vierema.fi</t>
  </si>
  <si>
    <t>Valtionosuusjärjestelmää tulisi yksinkertaistaa ja järjestelmään tulisi luoda selkeitä mittareita, joiden avulla erityyppisten kuntien tarpeista voidaan tasavertaisesti huolehtia. Syrjäisyys, harva asutus, korkea huoltosuhde, kunnan ikärakenne ja sairastavuus tulisi erityisesti huomioida. 
Erikoissairaanhoidossa yllättävät pitkäkestoiset kalliit hoidot voivat rasittaa yksittäisen kunnan taloutta kohtuuttomasti ja erikoissairaanhoidon yllättävien kulujen tasaaminen kuntien kesken tulisi huomioida valtionosuusuudistuksessa.
Niiden kuntien, jotka aktiivisilla kunnan omilla kehittämistoimenpiteillä ja elinkeinopoliittisilla toimenpiteillä kohentavat kunnan verotulokehitystä, tulisi saada kehittämistoimenpiteistään nykyistä enemmän kuntiin palautuvaa verotulohyötyä. Kuntien verotuloprosentistaan saama todellinen, efektiivinen verotulo sekä yhteisöveron kuntaosuus eivät nykyisellään valtion toimenpiteistä johtuen ole riittäviä. Rahoitusmallien tulisi olla luonteeltaan kehittämistoimintaan kannustavia ja kehittämistoimenpiteitä ja saavutettavia tuloksia palkitsevia.</t>
  </si>
  <si>
    <t>vesa.rantala@taivassalo.fi</t>
  </si>
  <si>
    <t>Varsinais-Suomi - Egentliga Finland</t>
  </si>
  <si>
    <t>Aikaansaada valtionosuusjärjestelmä, jossa valtionosuudet ovat selvästi ymmärrettäviä ja ennalta arvioitavissa. Valtionosuusjärjestelmän tulee olla kuntia palkitseva, niin, että järjestelmä ei johda osaoptimointiin valtionosuuden maksimoimiseksi toimintojen koko-naiskehittämisen kustannuksella.</t>
  </si>
  <si>
    <t>kirjaamo@kaavi.fi</t>
  </si>
  <si>
    <t>Nykyiset pienkuntakokoiset (min n. 2000 asukasta) minimikoot/yksikkö suhteessa täysimittaisten valtionapujen saamiseen palvelujen järjestämisessä.</t>
  </si>
  <si>
    <t>raakkyla@raakkyla.fi</t>
  </si>
  <si>
    <t>1. Oikeudenmukaisuus maantieteellisten olosuhteiden mukaan.
Esimerkki 1: Nykyisen valtionosuuslainsäädännön mukaan Rääkkylä ei saa syrjäisyyslisää, koska Joensuun ruutukaava-alueen ”asukastihemtymä” on lähellä Rääkkylän keskustaa. Valtionosuusjärjestelmässä matka lasketaan linnuntietä (33 km), kun taas maanteitse matka on pidempi (61 km). Syrjäisyyslisän vaikutus Rääkkylässä olisi n. 280.000 euroa/vuosi.
Esimerkki 2: Rääkkylä on saaristomainen kunta – se vaikuttaa oleellisesti palvelujen tuottami-seen. Kuitenkin valtionosuuslaskelmissa Rääkkylä noteerataan vain saaristo-osakunnaksi, jonka valtionosuuksien vaikuttava korotus on vain n. 22.000 euroa. Saaristokunta-asema merkitsi n. 500.000-700.000 euron oikeutettua lisäosuutta.
2. Perusopetuksen valtionosuus vs. ammattikoulujen rahoitus. Nykyjärjestelmässä ammatillisen koulutuksen rahoitus kunnilta peritään asukasluvun mukaan. Tällä tavalla rokotetaan väestörakenteeltaan vanhusvoittoisia kuntia. Rahoitus valtionvastuulle tai sitten ikäluokkien suuruuteen perustuvaksi.
3. Yhteisöveron kuntien jako-osuutta tulee korottaa. 
4. Metsävero on tuloutettava kunnille. 
5. Pääomatulojen vero-osuus myös kunnille – nyt pääomatulon saajat nauttivat kunnallisista palveluista, mutta eivät maksa niistä yhtään mitään kunnille.</t>
  </si>
  <si>
    <t>pukkila@pukkila.fi</t>
  </si>
  <si>
    <t>kirjaamo@tuusula.fi</t>
  </si>
  <si>
    <t>Kuntien vastuulle ei tulisi siirtää uusia tehtäviä ilman, että niihin osoitetaan rahoitusta kuntien keräämää verotuloa lisäämättä.
		Yksikköhinnat ja laskennalliset kustannukset tulisi vastata todellisia kustannuksia. Kustannustenjaon tarkistukset tehdään nykyisin neljän vuoden välein. Valtionosuuden perusteena olevat yksikköhinnat ovat jääneet toteutuneita kustannuksia pienemmiksi.
		Koulutus- ja varhaiskasvatuspalvelujen valtionosuuksissa tulisi huomioida paremmin kasvavien kehyskuntien tarpeet, mm. palvelujen määrällinen kasvu ja investointitarpeet.
		Ikärakenteessa ja huoltosuhteessa tapahtuu voimakas muutos 2020–2030–2040. Jotta kunnat pystyisivät vastaamaan kasvavaan palvelutarvehaasteeseen, tulee kuntien sosiaali- ja terveydenhuollon palvelurakennetta kehittää. Valtionosuusjärjestelmän tulisi tukea palvelurakenteen muutosten toteuttamisen käytännön ratkaisuja – mielellään etupainotteisesti. Tämä ohjaisi kuntia valmistautumaan tulevaan ikärakennemuutokseen riittävän ajoissa. Valtionosuutta tulisi ohjata palvelurakenteen toteuttamiseen lakisääteisten velvoitteiden mukaisen toiminnan kehittämiseen, mutta myös lakisääteisten velvoitteiden ulkopuoliseen palvelutoimintaan esim. vanhusten päivätoiminta, tukiverkostot, ”talonmiestoiminta”; kunnan ja järjestöjen yhteistoiminta; palvelurakennetta tukevat investoinnit.</t>
  </si>
  <si>
    <t>lopen.kunta@loppi.fi</t>
  </si>
  <si>
    <t>Valtionosuuksien määrä suhteessa kuntien lakisääteisiin tehtäviin ei ole kohdillaan. Tehtävien määrä on kasvanut, mutta valtionosuuksien osuus kuntien tulorahoituksesta on pienentynyt.
Valtionosuusjärjestelmää tulisi kehittää nykyistä helpommin ennustettavammaksi, läpinäkyvämmäksi ja yksinkertaisemmaksi.
Valtionosuusjärjestelmän kehittäminen on välttämätöntä ja järjestelmä tarvitaan jatkossakin, jotta koko maa pystytään pitämään asutettuna.</t>
  </si>
  <si>
    <t>viitasaaren.kaupunki@viitasaari.fi</t>
  </si>
  <si>
    <t>Keski-Suomi - Mellersta Finland</t>
  </si>
  <si>
    <t>Kun annetaan kunnille velvoittavia uusia tehtäviä, valtionrahoituksen lisäpanostuksen tulee aina kattaa lisääntyvät kustannukset. Palvelut on mukautettava tarpeisiin.</t>
  </si>
  <si>
    <t>kunta@pyharanta.fi</t>
  </si>
  <si>
    <t>Kuntien veropohjan laajentaminen. Esim. pääomaverojen tuotosta tulee ohjata osa kunnille ja jäteveron tuotto tulee ohjata kokonaisuudessaan kunnille.
Valtionosuusjärjestelmällä tulee turvata palveluiden järjestäminen kuntalaisille asuinpaikasta riippumatta. 
Valtionosuusjärjestelmän tulisi kannustaa yhteistyöhön, mutta sen tulee olla kuntaliitosneutraali.</t>
  </si>
  <si>
    <t>varkauden.kaupunki@varkaus.fi</t>
  </si>
  <si>
    <t>-  Ei uusia tehtäviä kunnille ilman vastaavaa korvausta
- Valtionosuusjärjestelmän on oltava riittävän yksinkertainen ja läpinäkyvä.
- Valtionosuuksien määrän on vastattava vähintäänkin yleistä kustannuskehitystä.
- Valtionosuuslaskennan erityistekijät (mm. sairastavuus, työttömyys) ajantasaisempia.
-  Peruskorjauskohteisiin valtionosuutta, erityisesti kosteus- ja homevauriot sekä välttämättömät
peruskorjaushankkeet erityisesti sosiaali- ja terveystoimen sekä peruskoulujen rakennuksiin.
-Kuntien osuus yhteisöverosta tulee säilyttää vähintäänkin vuoden 2012 tasolla myös jatkossa
- Verotuloihin perustuvaan valtionosuuden tasauksessa otettava huomioon laskennallinen kiinteistövero 
- Kuntien veropohjaa  on laajennettava, mm. jäteveron tuotto kunnille.
- Kunnallisverosta tehtävät vähennykset on  kompensoitava kunnille täysimääräisenä.</t>
  </si>
  <si>
    <t>antti.maatta@kolari.fi</t>
  </si>
  <si>
    <t>Nykyinen järjestelmä on hyvä ja huomioi erilaisten kuntien kantokyvyn. Ei muutostarvetta.</t>
  </si>
  <si>
    <t>kirjaamo@ii.fi</t>
  </si>
  <si>
    <t>Valtionosuuksien oikea kohdentuminen, esimerkiksi Iin kunta on kasvava kunta ja tuo näin lisäarvoa yhteiskuntaan ja näin joutuu rakentamaan lisää palveluinfraa, ja joutuu vastaamaan valtaosin kustannuksista. Tätä epäkohtaa tulisi oikaista.
Suomi on sitoutunut uusiutuvan energia osalta lisäämään tuulivoiman osuutta 2500 MW vuoteen 2020 mennessä ja tämä tietää sitä, että Suomeen nousee noin 1000 uutta tuulivoimalaa.  Aluetaloudellisesta näkökulmasta energiaverotusta tulisi muuttaa ainakin tuulivoiman verotuksen osalta siten, että tuulivoimaa verotettaisiin voimalaitosveron perustein eikä kuten nyt kiinteistöveron perustein. Tämä verotuksen muutos toisi taloudellista liikkumavaraa niille alueille, mihin tuulipuistoja syntyy.</t>
  </si>
  <si>
    <t>kirjaamo@hollola.fi</t>
  </si>
  <si>
    <t>-Kunnille ei tule voida yksipuolisin velvoittein säätää uusia tehtäviä ilman, että kokonaisrahoitusvastuu on velvoitteesta päättävällä taholla. 
-Valtionosuusjärjestelmän tulee olla yksinkertainen, läpinäkyvä ja tuottavuuteen ja tehokkuuteen kannustava.
-Valtion tulee kantaa perustuslainmukaista rahoitusvastuuta lakisääteisistä tehtävistä, mikä edellyttää valtionosuustason lisäämistä kuntatalouden heikentyessä.</t>
  </si>
  <si>
    <t>info@posio.fi</t>
  </si>
  <si>
    <t>Valtionosuusjärjestelmää tulisi selkeyttää edelleen niin, että se nykyistä paremmin ottaa huomioon olosuhteiden ja palvelutarpeiden eron maan eri osissa. Nykyisestä järjestelmästä erityisesti väestötiheyden määrittelyperuste on Posion kannalta kestämätön ja aiheuttaa 1-3 miljoonan euron tulopohjan eron suhteessa vastaavan kuntakokoluokan naapurikuntiin. Harvaan asutun alueen erityispiirteet on erityisesti nostettava uudistuksessa esille. Kuntien verotulopohjaa tulisi vahvistaa esimerkiksi jäteveron ja mahdollisesti luonnonsuojelualueiden verotusoikeuden kautta. Edelleen kaivostoiminnan verotulopohjaa suoraan kunnille tulisi vahvistaa ja tuulivoima tulisi kiinteistöverolainsäädännössä määritellä yksiselitteisesti voimalaitoskriteerillä verotettavaksi</t>
  </si>
  <si>
    <t>kirjaamo@ranua.fi</t>
  </si>
  <si>
    <t>Valtionosuusjärjestelmää uudistettaessa tulee edelleen huomioida erilaiset olo-suhteet. Harvaan asuttujen kuntien tuki tulee säilyttää, samoin kuin verotuloihin perustuva valtionosuuden tasausjärjestelmä. Tärkeätä on myös huomioida har-vaan asuttujen kuntien palveluiden tuottamisen kalleus.
Asiaa pohdittaessa tulee huomioida, että Suomen järjestelmässä tasaukset har-vaan asutuilla alueilla ovat lieviä verrattuna esim. Ruotsin ja Norjan tasausjärjestelmiin.</t>
  </si>
  <si>
    <t>lestijarven.kunta@lestijarvi.fi</t>
  </si>
  <si>
    <t>Pienten harvaanasuttujen kuntien valtionosuuksien riittävän tason turvaaminen. Verotulojen tasauksen säilyttäminen ja kehittäminen. Sairastavuuskertoimien säilyttäminen ja kehittäminen sekä ikärakenteen merkityksen lisääminen.</t>
  </si>
  <si>
    <t>keskustoimisto@pertunmaa.fi</t>
  </si>
  <si>
    <t>-peruspalvelujen turvaaminen myös syrjäseudulle
- valtion vastuu
- kunnan taloudellisesta kantokyvystä huolehtiminen</t>
  </si>
  <si>
    <t>haapaveden.kaupunki@haapavesi.fi</t>
  </si>
  <si>
    <t>-	Sosiaali- ja terveydenhuollon valtionosuuden kriteereitä tulisi tarkistaa niin, että ne ottavat paremmin huomioon kunnan asukkaiden todellisen sairastavuuden. Esimerkiksi Haapavedellä Kansaneläkelaitoksen kansansairauksien summaindeksi on huomattavan korkea (n. 167), mikä ei riittäväsi heijastu valtionosuusjärjestelmään.
-	Ns. päivähoitokerroin tulisi poistaa vanhentuneena, koska päivähoito on nykyisin subjektiivinen oikeus. Kuntia, joissa on maa- ja metsätaloudessa työskenteleviä, ei tule asettaa muita heikompaan asemaan.
-	Verotulojen tasausraja tulisi nostaa 100 %:iin, koska valtionosuusjärjestelmän ns. kunnan omarahoitusosuudetkin ovat kaikille kunnilla samat.
-	Sosiaali- ja terveydenhuollon valtionosuuden osalta tulisi harkita sen maksamista suoraan yhteistoiminta-alueelle.</t>
  </si>
  <si>
    <t>akaan.kaupunki@akaa.fi</t>
  </si>
  <si>
    <t>Kuntien rahoitus tulisi saada vakaammalle pohjalle. Tällä hetkellä peruspalveluiden rahoitus on osin riippuvainen suhdanneherkistä tuloista, kuten yhteisöverosta. Kuntien verotuloja tulisi tasata nykyistä enemmän, sillä kaikilla kunnilla on kuitenkin samat lakisääteiset velvoitteet. Kiinteistövero on palautettava verotuloihin perustuvaan valtionosuuksien tasausjärjestelmään. Kiinteistöveron irrottamiseen tasausjärjestelmästä ei ole mitään kestäviä perusteita.
Valtionosuusjärjestelmän terveydenhuollon sairastavuuskerroin tulisi määritellä uudelleen väestön todellista sairastavuutta kuvaavien kriteerien avulla. 
Kuntien vastuulle ei tulisi siirtää uusia tehtäviä ilman että niihin osoitetaan erillinen ja riittävä rahoitus. Rahoitus ei voi perustua kuntien keräämän verotulon lisäämiseen.</t>
  </si>
  <si>
    <t>sievin.kunta@sievi.fi</t>
  </si>
  <si>
    <t>Kunnille annettavien tahtävien osalta edelleen rahoitusvastuu on säilytettävä myös valtiolla. Ihmisten oikeudet eivät voi olla rajattomia vaan ne on sovitettava kansantuotteeseen ja sen kehitykseen. Valtion toimesta pitää purkaa säännöksiä jotka ovat mahdottomia toteuttaa yksinkertaisesti siitä syystä, että Suomella ja Suomen kunnilla eivät rahat riitä.</t>
  </si>
  <si>
    <t>kirjaamo@nurmes.fi</t>
  </si>
  <si>
    <t>Kuntarakenteen muutoksesta ei tulisi aiheutua valtionosuus- tai verotulotasausmenetyksiä, koska lähipalvelut joudutaan turvaamaan kaikissa nykykuntataajamissa. Kiinteistöveron ala- ja ylärajoja tulisi väljentää. Uusia tehtäviä kunnille määritettäessä valtion rahoituksen tulisi kattaa kustannukset miltei kokonaan (mieluusti yli 90%).
Valtionosuuksien tasausjärjestelmä on säilytettävä. Pitkät välimatkat, sairastavuus ja verotulojen tasaus tulee säilyttää valtionosuusjärjestelmän tekijöinä.
Nykyisen kunnallisverotuksen epäkohta ovat vähennykset veroista, kuten kotitalousvähennys ja eläketulovähennys. Näiden vaikutuksesta moni tulonsaaja ei maksa kunnallisveroa lainkaan. Esimerkiksi Nurmeksessa 20 % tulonsaajista ei maksa kunnallisveroa laisinkaan. Kunnan efektiivinen veroprosentti näyttää Suomessa olevan suhteellisesti sitä heikompi, mitä korkeampi kunnan veroprosentti on. Tämäkin eriarvoistaa kuntia. Kunnallisverotuksen ”purevuutta” tulee parantaa. Näin voidaan myös padota valtionosuuksien suhteellista kasvua. Valtionosuuksilla on kuntia passivoiva vaikutus, ja niillä on taipumus nostaa tuotettujen palvelujen yksikköhintoja.</t>
  </si>
  <si>
    <t>kunta@parikkala.fi</t>
  </si>
  <si>
    <t>hallinto@savukoski.fi</t>
  </si>
  <si>
    <t>- Valtionosuusjärjestelmä pitäisi uudistaa sellaiseksi, että sen alkuperäinen tavoite palvelujen tasa-arvoisesta tuottamismahdollisuudesta maan eri osissa toteutuisi eivätkä järjestelmän eduista pääsisi nauttimaan suuret kunnat, jotka eivät tarvitse tukea (vrt. kiinteistöveron poisto verotulojen tasausjärjestelmästä).
- Kuntien rahoituspohjaa pitäisi laajentaa ottamalla uusina elementteinä huomioon alueet, joiden luonnonvaroja hyödynnetään ohi varsinaisen sijaintikunnan. Esimerkiksi Metsähallituksen liiketuloksesta pitäisi palauttaa metsäkunnille osuus. Mm. Savukoskella metsänhakkuiden bruttokantorahatulo on noin 7,5 milj. euroa/vuosi. Kunta saa valtionosuuksia noin 3,8 milj. euroa/v, joten rahavirrat eivät ole niin päin kuin yleensä puhutaan. Samoin kaivostoiminnasta kuuluisi ns. rojaltimaksuista palauttaa osa ko. kuntaan eikä siirtää maksutuloja alueelta pois. Lisäksi luonnonsuojelualueille tulisi määritellä kiinteistövero. Jäteverolla voisi vahvistaa myös kuntien veropohjaa.</t>
  </si>
  <si>
    <t>kunta@lappajarvi.fi</t>
  </si>
  <si>
    <t>Rahoitus- ja valtionosuusjärjestelmän  uudistustarpeista voidaan todeta, ettei kunnille tule jatkuvasti määrätä tehtäviä, joita valtio ei täysimääräisesti korvaa.</t>
  </si>
  <si>
    <t>kunnanvirasto@utsjoki.fi</t>
  </si>
  <si>
    <t>Haja- ja erityisalueiden erityistuet. Saamenkielisten palvelujen rahoituksen kehittäminen. Erikoissairaanhoidon kustannusrakenteen uudistaminen.</t>
  </si>
  <si>
    <t>isokyro@isokyro.fi</t>
  </si>
  <si>
    <t>Peruspalvelujen saatavuus tulee turvata valtakunnallisella rahoituksella koko maassa asuinpaikasta riippumatta.</t>
  </si>
  <si>
    <t>kunnanvirasto@siikajoki.fi</t>
  </si>
  <si>
    <t>Valtionosuusjärjestelmä pitäisi olla yksiselitteinen. Jos kunnalle annetaan tehtäviä, siihen on saatava resurssit.
Kuntakonsernin uudistus; kuntakonsernin sisällä voitaisiin tasata tappiot ja voitot, eri yhtiöiden/tulonlähteiden välillä. 
Siikajoen kunta haluaa kiinnittää huomiota valtionosuusjärjestelmän muutokseen, jossa kiinteistövero poistettiin verotuloihin perustuvasta tasausjärjestelmästä. Muutos oli kuntia kohtaan epäoikeudenmukainen. Tilanne olisi palautettava ennalleen. Valtionosuus pieneni Siikajoen kunnassa muutoksen johdosta noin 450 000 euroa vuonna 2012,  verrattuna vuoteen 2011 valtionosuuden tasauksen osalta.</t>
  </si>
  <si>
    <t>kirjaamo@siikainen.fi</t>
  </si>
  <si>
    <t>Verotulon jaon uudistaminen (esim. metsäverotus ei enää hyödytä kuntaa  -  muutos on vähentänyt kuntien tuloveroja --&gt; etenkin metsävaltaisella Siikaisten kunnalla sillä on ollut jopa 100.000 - 200.000 euron vähentävä vaikutus kunnan verotuloihin vuosittain).</t>
  </si>
  <si>
    <t>kunta@puolanka.fi</t>
  </si>
  <si>
    <t>kirjaamo@ylivieska.fi</t>
  </si>
  <si>
    <t>Valtionosuusjärjestelmän  tulee tukea myös kasvukuntien kehittymistä.  Veropohjan laajentaminen tukisi kasvun tarvitsemien investointien ja palvelutarpeiden rahoitusta. Rahoitus- ja valtionosuusjärjestelmän sekä muutosta tukevan lainsäädännön  tulisi tulla voimaan samanaikaisesti rakennemuutoksen kanssa</t>
  </si>
  <si>
    <t>vimpelin.kunta@vimpeli.fi</t>
  </si>
  <si>
    <t>Tärkeimmät uudistustarpeet , jotka johtuvat kuntien lisääntyneiden lakisääteisten tehtä-vien kustannusten kasvusta ja niiden rahoittamiseksi käytettävissä olevien taloudellisten resurssien puutteesta, ovat seuraavat: 
a)	Valtion ja kuntien välisen tehtäväjaon uudelleenarviointi. Tämän tavoitteena tulee olla kunnille jatkuvasti lisättyjen velvollisuuksien karsiminen. Valtion säätäessä kunnille uusia tehtäviä rahoitusvastuun tulee olla täysimääräisesti valtiolla. Kuntien nykyisiin tehtäviin sisältyviä subjektiiviset oikeudet tulee arvioida uudelleen ja pyr-kiä niiden karsimiseen.
b)	Kuntien veropohjan vahvistaminen. Kuntien veropohjaa on leikattu merkittävästi lähinnä yhteisövero-osuuden välityksellä niin, että lain mukainen yhteisövero-osuus on tällä hetkellä noin 50 % alhaisempi kuin vuonna 1993, jolloin yhteisöverojärjes-telmä otettiin käyttöön. Kuntien veropohjaa tulee vahvistaa kasvattamalla kuntien osuutta yhteisöverokertymästä, korottamalla kiinteistöverojen ylärajaa sekä ohjaa-malla osa jäteveron tuotosta kunnille. 
c)	Kuntien valtionosuusrahoitusta on vähennetty viimeisen 20 vuoden aikana oleelli-sesti. Samanaikaisesti kuntien tehtävistä johtuvat kustannukset ovat kasvaneet mer-kittävästi. Kehitys on johtanut lukuisissa kunnissa palvelujen kustannusten ja niiden rahoitusresurssien pysyvään epätasapainoon, mikä tulee korjata. Tämän vuoksi val-tionosuusleikkauksista tulee luopua ja valtionosuusjärjestelmään sisältyvät lainmu-kaiset indeksi- ja kustannustenjakotarkistukset tulee tehdä täysimääräisenä.</t>
  </si>
  <si>
    <t>kirjaamo@nastola.fi</t>
  </si>
  <si>
    <t>- kuntien rahoituspohjan laajentaminen ja rahoitusrakenteen muuttaminen
- kun kansalaisten tulonmuodostuksessa on veron määrän erilaisuuden perusteella tapahtunut siirtymää ansiotulojen sijasta pääomatuloihin niin on perusteltua, että kunta saa osan alueeltaan syntyvistä yksityisten henkilöiden maksamista pääomatuloveroista
- valtionosuusjärjestelmän edelleen yksinkertaistaminen pitäen perusteena suoritepohjaisuutta, järjestelmän kannustettava palvelujen tuottavuuden parantamiseen</t>
  </si>
  <si>
    <t>kirjaamo@perho.com</t>
  </si>
  <si>
    <t>Valtion uusilla lakiesityksillä kunnille määräämistä tehtävistä on tultava täysimääräinen valtionosuus. Valtion on toiminnassaan oltava pitkäjänteinen ja ennustettava.</t>
  </si>
  <si>
    <t>kihnio@kihnio.fi</t>
  </si>
  <si>
    <t>Rahoitus tulee muodostua realististen kustannusten pohjalta ja lisätehtävät tulee korvata kunnille täysimääräisinä valtionosuuksina sekä joitain kustannusvaikutuksiltaan kuormittavia tehtäviä, kuten erikoissairaanhoito tulisi harkita valtiolle siirrettäviksi. Lisäksi kuntien rahoituspohjaa on laajennettava esim. jäteveron- ja pääomaverotulon tuotolla.</t>
  </si>
  <si>
    <t>halsua.kunta@halsua.fi</t>
  </si>
  <si>
    <t>Valtionosuuksien laskentaperusteissa tulisi painottaa nykyistä enemmän 75-vuotiaiden ja sitä vanhempien  sekä kansansairauksien (diabetes, sydän- ja tukielinsairaudet) merkitystä.
Kuntayhtymien valtionosuudet tulee ohjata peruskuntien kautta.
Kuntien perustehtävien vaativien investointien tuki tulee sisällyttää valtionosuusjärjestelmään ja luopua erillisistä investointiavustuksista.</t>
  </si>
  <si>
    <t>kirjaamo@kemi.fi</t>
  </si>
  <si>
    <t>Valtionosuusjärjestelmää tulee edelleen selkeyttää erityisesti laskentajärjestelmän osalta. Nykyisestä tilanteesta jossa kunnat hyväksyvät talousarvionsa ennen kuin tiedetään valtionosuuksien lopullinen määrä, on päästävä eroon. Valtionosuusjärjestelmässä on kuitenkin säilytettävä mm. sairastavuuskerroin sekä korotettava työttömyyteen ja syrjäytyneisyyteen liittyviä lisiä. Taantuville paikkakunnille olisi kehitettävä vastaava lisä kuin syrjäseuduille on tehty. Myös äkilliseen rakennemuutospaikkakunnan rahoitusongelmien ratkaisuun tulisi kehittää selkeämpi malli.
Tiiviimpi kuntarakenne laskenee verotulotasauksen määrää. Verotulotasausta on kuitenkin syytä jatkaa. Keskuskuntien seudullisesti tuottamat palvelut ja niiden rahoitus olisi huomioitava valtionosuuslaskelmissa nykyistä paremmin. 
Opetus- ja kulttuuritoimen rahoitusjärjestelmää tulee muuttaa aiheuttamisperusteiseksi kunnan rahoitusosuuden osalta (€/oppilas). Nyt kunnan rahoitusosuus lasketaan €/asukas. Muutos ei lisää eikä vähennä koulutuksesta aiheutuvia kustannuksia eikä myöskään muuta kuntien ja valtion välistä maksuosuutta. Kaikki tarvittava tieto muutokseen on olemassa valtionosuusjärjestelmässä.</t>
  </si>
  <si>
    <t>kirjaamo@loimaa.fi</t>
  </si>
  <si>
    <t>Järjestelmän yksinkertaistaminen ja selkeyttäminen on tärkeää. Järjestelmää on syytä kehittää palvelujen uudistamista kannustavaksi ja samalla kuitenkin myös kuntien rakenteellisista eroista johtuvat rahoitustarpeet huomioon ottavaksi.
Kuntien palvelutarpeiden ja rahoituspohjan eroista johtuen järjestelmään tulee jatkossakin sisällyttää verotulojen tasausjärjestelmä.</t>
  </si>
  <si>
    <t>kirjaamo@ilmajoki.fi</t>
  </si>
  <si>
    <t>Uudistusta täytyy ohjata todellinen rahoitustarve: erityisesti päivähoitopalveluja sekä sosiaali- ja terveyspalvelujen käyttäjien osalta on rahoituksen painopistettä tarkistettava. Kuntien talousongelmat johtuvat tehtäväkuormasta suhteessa käytettävissä oleviin resursseihin, mikä on paljolti syntynyt valtion päätöksillä ja ongelma on koko kuntakentän yhteinen. Olennaisen mittakaavan säästöjä voidaan saada aikaan vain kuntien tehtäväkuormaa keventämällä vähentämällä normi- ja lakiohjausta. Myöskään tehtävien siirtely kunnilta valtiolle tai maakunnille tai yhteistoiminta-alueille ei vähennä koko julkisen sektorin yhteenlaskettua kuormaa, kokemus on osoittanut päinvastaista.</t>
  </si>
  <si>
    <t>kinnulan.kunta@kinnula.fi</t>
  </si>
  <si>
    <t>Luonnonsuojelualueet -&gt; korvaukset (kiinteistövero). Metsäverotuksen uudistaminen (myynnistä tuloja kunnille). Kotikuntalain uudistus siten, että opiskelijat eivät voi vaihtaa kotikuntaansa.</t>
  </si>
  <si>
    <t>kunta@teuva.fi</t>
  </si>
  <si>
    <t>Rahoitus- ja valtionosuusjärjestelmää tulee uudistaa siten, että se nykyistä paremmin ottaa huomioon kuntien ikärakenteen, huoltosuhteen, kuntalaisten sairastavuuden, työttömyysasteen sekä kunnan yhdyskuntarakenteen aiheuttaman vaikutuksen palveluiden tarpeeseen ja niiden järjestämiskustannuksiin. Rahoitusjärjestelmä ei saisi olla herkkä talouden suhdannevaikutuksille. Valtionosuusjärjestelmän tulisi kannustaa toimintojen taloudelliseen ja tehokkaaseen järjestämiseen sekä ennalta ehkäisevien palvelujen kehittämiseen.</t>
  </si>
  <si>
    <t>kirjaamo@uurainen.fi</t>
  </si>
  <si>
    <t>Tärkeintä on ratkaista terveydenhuollon järjestäminen ja rahoitus. Kunnat pystyvät arvioimaan ja ennakoimaan melko hyvin sivistystoimen, sosiaalitoimen ja kaikkien muiden tehtäviensä aiheuttamat kustannukset. Sen sijaan sekä perusterveydenhuollon ja erikoissairaanhoidon palvelujen tarve ja kustannuskehitys ovat vaikeita ennakoida. Tähän haasteeseen kykenemme vastaamaan parhaiten itsenäisten kuntien ja valtion välisellä yhteistyöllä sekä toiminnan että rahoituksen osalta. Peruskunta ei voi olla terveydenhuollon kustannusten puskurina. Suurten kustannusten tasausjärjestelmää on tehostettava.
Vanhusten määrän kehitys on arvioitavissa, joten se tulisi säilyttää peruskunnan vastuulla. Näin voidaan varmistaa se, että vanhukset saavat elää tutussa ympäristössään elämänsä loppuun asti.
Verotulojen tasausjärjestelmän parantamista on harkittava. Nykyistä noin 92%:n tasausrajaa tulisi nostaa korkeammaksi. Näin voidaan turvata jokaiselle kunnalle edellytykset antaa kuntalaisille mahdollisimman tasavertaiset peruspalvelut asuinpaikasta riippumatta ja kunnallista demokratiaa kunnioittaen. Samalla voidaan ehkäistä kohtuuttoman suuret kunnallisveroprosenttien erot kuntien välillä. 
Valtionosuusjärjestelmän perustana tulee säilyttää laskennalliset tekijät. Eri tekijöiden painotus tulee uudistaa todellisia kustannuksia nykyistä paremmin vastaavaksi.  Keskimääräistä nopeammin väestöään kasvattavien kuntien palvelutarpeiden turvaamiseksi tulee laskentaperusteisiin ottaa erityistekijä.
Pääomatuloverosta tulee osa osoittaa kunnalle. Näin myös pelkästään tai merkittävästi pääomatuloja saavat osallistuvat kuntansa menoihin. Jäteveron tuotto on perusteltua ohjata kunnille</t>
  </si>
  <si>
    <t>nousiaisten.kunta@nousiainen.fi</t>
  </si>
  <si>
    <t>Uudistamisen lähtökohtana pitää olla riittävä ajallinen pysyvyys, yksinkertaisuus, oikeudenmukaisuus ja järjestelmän läpinäkyvyys. Järjestelmä ei saa olla ”peukaloruuvi, jota vääntämällä nykyisiä kuntia pyritään taivuttamaan vapaaehtoisiin kuntaliitoksiin” (Tuori, Kuntarakennekirja 2012).</t>
  </si>
  <si>
    <t>palkane@palkane.fi</t>
  </si>
  <si>
    <t>Valtionosuusjärjestelmän tulee rakentua aikaisemmalle pohjalle. Valtion rahoituksen tulee turvata kestävä kehitys ja kuntien rahoituksen riittävyys. Tarpeen mukaan on käytävä läpi valtion ja kuntien tehtäväjako, ja käytävä tarpeen mukaan hyvinvointivaltion sälyttämiseksi myös arvokeskustelu, niistä palveluista, joista voidaan tinkiä.</t>
  </si>
  <si>
    <t>raision.kaupunki@raisio.fi</t>
  </si>
  <si>
    <t>Valtionosuusjärjestelmää tulisi kehittää siten, että voitaisiin nykyistä paremmin vastata yhteisistä vetovoima –tai haittakustannuksista ja vähentää osaoptimoinnin mahdollisuuksia (vastuukunta-aseman huomiointi).</t>
  </si>
  <si>
    <t>siikalatvan.kunta@siikalatva.fi</t>
  </si>
  <si>
    <t>Kansalaisten yhdenvertaisuus peruspalveluiden saatavuudessa ja saavutettavuudessa on turvattava esimerkiksi lähipalvelulailla. Tämä vaatii olosuhdetekijöiden tarkentamista (todellinen sairastavuuden vaikutus) ja verotulojen tasausjärjestelmän kehittämistä lähemmäs kuntien keskiarvoa.</t>
  </si>
  <si>
    <t>kunta@pielavesi.fi</t>
  </si>
  <si>
    <t>Valtio on omilla toimenpiteillään rapauttanut kuntien omaa veropohjaa. Tämä näkyy etenkin nimellisen ja efektiivisen veroprosentin erona. Kehitys tulisi kääntää päinvastaiseksi ja vahvistaa kuntien veropohjaa joko uusien verotettavien kohteiden kautta tai toimenpiteillä, jotka pienentävät nimellisen ja todellisen veroprosentin eroja.
Valtionosuusjärjestelmän mahdollisen heikentämisen katsomme uhkaavan perustuslain takaamien yhdenvertaisten peruspalveluiden toteutumisen alueellamme.</t>
  </si>
  <si>
    <t>kunnanhallitus@isojoki.fi</t>
  </si>
  <si>
    <t>Valtionosuusjärjestelmää tulee uudistaa siten, että entistä paremmin ottaa huomioon kunnan
ikärakenteen, huoltosuhteen, sairastavuuden, työttömyysasteen ja yhdyskuntarakenteen
aiheuttamat haasteet palvelujen järjestämisessä. Valtionosuusjärjestelmän tulisi olla nykyistä
yksiselitteisempi. Jos kunnalle annetaan tehtäviä, siihen on saatava myös resurssit.</t>
  </si>
  <si>
    <t>kunta@kuhmoinen.fi</t>
  </si>
  <si>
    <t>Rahoitus- ja valtionosuusjärjestelmän on turvattava kansalaisten yhdenvertaiset sosiaaliset ja sivistykselliset palvelut. Yhteisöveron tuotto-osuuden asemaa kunnan rahoituksen muotona tulisi kehittää. Kiinteistöveron irrottaminen verotulon tasausjärjestelmästä tulisi tehdä pysyväksi. Ns. kaksoiskuntalaisten verotusoikeus olisi mahdollistettava. Kiinteistöveron prosenttirajoja tulisi väljentää.</t>
  </si>
  <si>
    <t>kunnanvirasto@pyhtaa.fi</t>
  </si>
  <si>
    <t>Järjestelmää pitäisi selkeyttää ja yksinkertaistaa niin, että kunnan saaman valtionosuuden määrä olisi helposti arvioitavissa.
Tätäkin tärkeämpää olisi, että valtio joko lopettaa uusien velvoitteiden säätämisen kunnille, ja purkaa osan nykyisitäkin velvoitteista tai sitten nostaa valtionosuuden tason niin korkeaksi, että velvoitteista voidaan suoritua veroprosenttia kohtuuttomasti korottamatta.</t>
  </si>
  <si>
    <t>kunta@keminmaa.fi</t>
  </si>
  <si>
    <t>Yhteisöveroissa liian suuri paino yhteisön pääkonttoripaikkakunnalla. Yhteisöverojen vaihtelu suurta ja ennustettavuus heikko. 
Sote-palveluiden rahoitus liian monikanavaista, mikä aiheuttaa sirpaleisuutta ja hoidon porrastuksen ongelmia – erikoissairaanhoitoa (lukuun ottamatta erittäin vaativa ESH) tuotava osaksi perusterveydenhuoltoa.</t>
  </si>
  <si>
    <t>kunnanvirasto@tohmajarvi.fi</t>
  </si>
  <si>
    <t>Väestön tarpeiden ja olosuhteiden erilaisuudesta johtuvia kustannuseroja pitää tasata jatkossakin. Laskennallinen valtionosuusjärjestelmä on kannatettava jatkossakin, kunhan laskentaperusteet ovat oikeat. Myös väestön tulotasosta johtuvia eroja on tasattava jatkossakin verotulojen tasausjärjestelmän avulla. Tasauksen pitäisi olla kattavampi ja oikeudenmukaisempi. Kiinteistövero pitää palauttaa osaksi kunnan verotuloja, jotka huomioidaan tasauksessa. Tohmajärven tapauksessa jo ennen kiinteistöveron poistamista tasauksen piiristä kunnan on pitänyt periä noin kaksi prosenttiyksikköä korkeampaa tuloveroa päästäkseen samalle tulotasolle kuin keskimääräisten verotulojen kunnan. Kiinteistöveromuutos kasvatti tätä eroa entisestään.
Valtionosuuksien laskentaperusteet on uudistettava vastaamaan paremmin todellisia kunnalle aiheutuvia kustannuksia. Kuntatalouden kannalta sosiaali- ja terveystoimi on ratkaiseva. Sote-laskentaperusteissa alikompensoivia kriteereitä ovat tällä hetkellä lastensuojelun ja vammaispalveluiden laskennalliset perusteet. Tulisikin harkita vaihtoehtona, että vammais- ja lastensuojelukustannukset irrotettaisiin laskennallisista perusteita ja kustannettaisiin todellisten toteutuneiden kustannusten pohjalta tai jollain muulla tavoin kulut tasattaisiin oikeudenmukaisemmin. Näiden palveluiden hyvä hoito ei saisi aiheuttaa eri kuntien veronmaksajia eriarvoiseen asemaan.
Päivähoitokerroin on muutettava todellista alle kouluikäisten määrää vastaavaksi, koska väestön ammattirakenne ei selitä päivähoidon tarvetta. 
Nykyinen työkyvyttömyyteen rajoittuva sairastavuuskriteeri ei kytkeydy selkeästi kunnallisten terveydenhoitopalveluiden tarpeeseen. Parempi tarvemittari olisi kansantautien sairastavuusindeksi tai muu vastaava laskentatapa, jossa alueelliset erityispiirteet mm. perintötekijöistä johtuvista sairauksista tulisivat oikeudenmukaisesti huomioitua.
Tohmajärvellä on suhteessa väkilukuun Suomen kunnista merkittävin venäläisvähemmistö. Maahanmuuttajat huomioidaan opetustoimen valtionosuusperusteissa, mutta ei sosiaali- ja terveyspalveluissa. Valtionosuusjärjestelmään pitäisi rakentaa erityiset maahanmuutto- ja rajanläheisyyskriteerit.
Maantieteelliset tekijät on huomioitava oikeudenmukaisemmalla tavalla kuin nykyisessä järjestelmässä. Nyt käytössä on useammanlaisia syrjäisyyskorotuksia, joilla ei ole loogista yhteyttä kunnalle aiheutuviin kustannuksiin. Osa kunnista saa ylikompensaatioita ja suuri osa maaseutukunnista, joilla on maantieteen aiheuttamia kustannushaittoja palvelutuotannossaan, ei saa mitään kompensaatiota näistä olosuhdetekijöistä. Esimerkiksi Pohjois-Karjalan kunnista puolet kuuluu syrjäisyyskorotuksen piiriin, mutta Tohmajärvi, Rääkkylä ja Polvijärvi, joiden taajama-asteet ovat koko maan pienimpiä, eivät.</t>
  </si>
  <si>
    <t>kirjaamo@oulunsalo.fi</t>
  </si>
  <si>
    <t>Valtionosuusjärjestelmää on perinteisesti haitannut kuntien ja valtionhallinnon erimielisyys valtionosuuksien määrästä ja niiden tasosta. Valtionhallinnon ja kuntien tulisikin kuntauudistuksen 
yhteydessä tuottaa yhteinen valtionosuuksien laskentajärjestelmä, jossa yhteisesti hyväksyttyjen kriteereiden kautta voitaisiin määrittää valtionosuuksien taso ja vuotuiset muutostarpeet.
Kuntien keskeiseen verotulotasausjärjestelmään saataneen muutos kuntarakenteen muuttuessa pirstaleisesta elinvoimaisemmaksi. Tasausjärjestelmästä kokonaisuudessaan ei pidä luopua, vaan sitä pitää edelleen hyödyntää kaikkein syrjäisimpien kuntien tukemisessa. Sen yleistasoa voidaan kuitenkin terveellä kuntarakenteella laskea, joskin muutosprosessi tässä on ehkä liian hidas eikä ehdi mukaan nopeaan palvelutarpeen muutokseen.</t>
  </si>
  <si>
    <t>info@korsnas.fi</t>
  </si>
  <si>
    <t>Korsnäs kommun anser att staten ska tillämpa ändamålsbundenhetsprincipen vid utformningen av statsandelssystemet. Statsandelarnas syfte är att trygga likvärdiga förutsättningar för att ordna basservicen i hela landet. I statsandelssystemet ska de varierande förhållandena och servicebehoven i kommunerna beaktas. Korsnäs anser att i synnerhet det svenska språket och befolkningens åldersstruktur och basservicebehov ska beaktas även i framtiden. Korsnäsborna lever länge. Den utländska befolkningens integrationsbehov bör också beaktas i statsandelarna. Då kommunen tar emot kvotflyktingar bör staten kompensera kostnaderna för detta fullt ut, således även för kvotflyktingarnas hälso- och sjukvårdskostnader samt för tilläggspersonal som behövs för mottagning av kvotflyktingar under minst 5 års tid.
Korsnäs kommun hänvisar igen till ändamålsbundenhetsprincipen. Finansieringssystemets syfte är inte att genomdriva reformer utan att trygga kommuninvånarnas basservice. Kommunernas beskattningsrätt är tryggad i grundlag. 
Korsnäs kommun anser att en levande landsbygd och bosättning i hela landet bör vara en primär målsättning i Finland. Servicekvaliteten får inte försämras på landsbygden. Det är viktigt för kommuninvånarna att ha nära till kommunal basservice. Att kommuninvånarna har arbete och mår bra bör vara ytterligare en primär målsättning i Finland.</t>
  </si>
  <si>
    <t>hirvensalmi@hirvensalmi.fi</t>
  </si>
  <si>
    <t>Valtionosuusjärjestelmän tulee pohjautua todelliseen väestörakenteeseen, sairastavuuteen ja etäisyystekijöihin. Valtionosuusjärjestelmän tarkoituksena on turvata kansalaisille palvelut suunnilleen samanlaisella verorasituksella. Nykyinen järjestelmä on likimain toimiva. Valtionosuudet on jatkossakin osoitettava kunnille vaikka palvelujen järjestämis- ja/tai tuottamisvastuu olisi muualla. Nykyistä verotuloihin perustuvaa valtionosuusjärjestelmää on pidettävä hyvänä ja sen jatko on turvattava.
Kuntien ohjausta erilaisilla normeilla ja subjektiivisilla oikeuksilla on kevennettävä.</t>
  </si>
  <si>
    <t>kunta@luumaki.fi</t>
  </si>
  <si>
    <t>Kuntien rahoitus- ja valtionosuusjärjestelmän tulee ottaa huomioon alueelliset erot palvelutuotannossa. Valtion on osoitettava riittävä rahoitus niille tehtäville, joita kunnille on määrätty.</t>
  </si>
  <si>
    <t>urjalan.kunta@urjala.fi</t>
  </si>
  <si>
    <t>Nykyinen kuntien rahoitus- ja valtionosuusjärjestelmä on liian monimutkainen ja vaikeaselkoinen. Järjestelmää on muutettava yksinkertaisemmaksi ja selkeäksi. Valtionosuudet on jatkossa maksettava kunnille todellisen väestörakenteen ja sairastavuuden mukaan. 
VATT ja Stakes tekivät jo vuosia sitten suururakan etsiessään sairastavuuskertoimen tilalle tarveindeksin, jolla tunnistetaan kuntalaisten kalliista kansantaudeista aiheutuvat kustannukset. Terveydenhuollon valtionosuuksissa indeksiin oli sisällytetty 13 kallista kansantautia kuten diabetes, epilepsia, sydämen vajaatoiminta, sepelvaltimotaudit, verenpainetaudit, syövät, dementia, jne. Näistä samaisista sairauksista kuusi oli sisällytetty lisäksi vanhustenhuollon tarveindeksiin. 
Kalliiden kansantautien kustannukset laskettiin yksilötasolla ja kunkin sairauden hoidolle määriteltiin keskiarvokustannukset. Kuntakohtaiset tiedot potilasmääristä saataisiin ajantasaisina. Tässä VATT:n mallissa vanhusten- ja terveydenhuoltoon ohjautuisi jatkossa rahaa todellisen sairastavuuden mukaisesti. 
Kunnan verotulojen osalta selkeä epäsuhde liittyy ansiotuloihin ja pääomatuloihin. Jokaisessa kunnassa on joukko hyvätuloisia kuntalaisia, jotka aivan laillisesti nostavat tulonsa pääomatuloina ja maksavat tästä pääomaveroa valtiolle. Pääomatulosta kunta ei saa lainkaan verotuloja. Kuitenkin nämä kuntalaiset käyttävät kunnallisia palveluja aivan kuten muutkin. Tämä epäkohta veroperusteissa tulee korjata tässä yhteydessä.</t>
  </si>
  <si>
    <t>keitele@keitele.fi</t>
  </si>
  <si>
    <t>Kuntien oma tuloveroprosentti todelliseksi (nyk. efektiivinen), verovähennykset valtion verosta. Verotulojen tasaus säilytettävä. Kuntien veropohjan laajentaminen selvitettävä, esim. pääomatulot ja jätevero.  Kunnan tuloveron jakaminen kotikunnan / kesämökki- tai työssäkäyntikunnan kesken.
Valtionosuusjärjestelmän turvattava tasavertaiset palvelut maan eri osissa.
Pienituloisten sosiaaliset tulonsiirrot tehtävä valtion toimesta.</t>
  </si>
  <si>
    <t>raahenkaupunki@raahe.fi</t>
  </si>
  <si>
    <t>- Valtiolta kunnille siirtyvien tehtävien hoitoon osoitettavat täysimääräiset resurssit
- kiinteistöveron poistaminen valtionosuuksien tasauksesta vaikutti myös Raahen kaupungin osalta negatiivisesti, eli näemme, että käytäntö olisi syytä palauttaa ennalleen</t>
  </si>
  <si>
    <t>pyhannankunta@pyhanta.fi</t>
  </si>
  <si>
    <t>- Sosiaali- ja terveydenhuollon valtionosuuden kriteereitä tulisi tarkistaa niin, että ne ottavat paremmin huomioon kunnan asukkaiden todellisen sairastavuuden. 
- Ns. päivähoitokerroin tulisi poistaa vanhentuneena, koska päivähoito on nykyisin subjektiivinen oikeus. Kuntia, joissa on maa- ja metsätaloudessa työskenteleviä, ei tule asettaa muita heikompaan asemaan.
- Verotulojen tasausraja tulisi nostaa 100 %:iin, koska valtionosuusjärjestelmän ns. kunnan omarahoitusosuudetkin ovat kaikille kunnilla samat.
- Lasten ja nuorten osuuden huomioiminen valtionosuuksia korottavana tekijänä, koska maaseutukunnat ovat ns. kasvattajakuntia ja tuottavat työvoimaa sekä maakuntien keskuksiin että pääkaupunkiseudulle
- Valtionosuusjärjestelmässä tulisi olla myös ”porkkanoita” eli etuisuuksia niille kunnille, jotka hoitavat tehtävänsä taloudellisesti ja tuloksellisesti</t>
  </si>
  <si>
    <t>kunta@punkalaidun.fi</t>
  </si>
  <si>
    <t>1)Tärkeää ja oikeudenmukaista olisi tulouttaa maa- ja metsätalouden verokertymät niille paikkakunnille, josta kyseiset verot tällä hetkellä kannetaan valtiolle (metsän myyntitulot).  Maalaispaikkakunnat laajoine metsäalueineen tuottavat hiilinielua koko maahan. Näiden paikkakuntien kustannuksella muut toimijat käyvät päästökauppaa, jonka tuloja maaseutu ei saa hyödykseen.
2) Erikoissairaanhoito tulee irrottaa suorasta peruskuntien rahoituksesta. Tärkeintä olisi, ettei erikoissairaanhoidon organisaatiota ja järjestäytymistä ohjaa ja johda sairaanhoidon ammatillinen johtoporras vaan julkistalouden ammattilaiset kytketään toimintaan.</t>
  </si>
  <si>
    <t>juupajoki.kunta@juupajoki.fi</t>
  </si>
  <si>
    <t>Erikoissairaanhoito tulee irroittaa suorasta peruskuntien rahoituksesta koska peruskunnilla ei ole käytännössä mahdollisuutta vaikuttaa erikoissairaanhoidon kustannusten muodostumiseen. Valtionosuusjärjestelmä tulee uudistaa VATT:n muutama vuosi sitten esittämien periaatteiden mukaisesti. Tärkein muutos on sairastavuuden ottaminen sairaanhoitomenojen valtionosuusperusteeksi.</t>
  </si>
  <si>
    <t>kankaanpaan.kaupunki@kankaanpaa.fi</t>
  </si>
  <si>
    <t>Kunnille ei tule antaa uusia tehtäviä tai velvoitteita (normeja) ilman valtion sioutumista rahoitukseen. Valtionosuuden tulee kehittyä vastaamaan todellisia kustannusten nousua.
Kuntien rahoituspohjan laajentaminen esim. jäteveron tuotolla.
Kiinteistövero tulee välittömästi palauttaa verotulojen tasaujärjestelmän piiriin.</t>
  </si>
  <si>
    <t>kokemaki@kokemaki.fi</t>
  </si>
  <si>
    <t>Valtionosuusjärjestelmän tarkoituksena on kuntien järjestämien peruspalvelujen rahoituksen turvaaminen, eikä sitä voida rajoituksetta käyttää muiden yhteiskunnallisten päämäärien edistämiseen. Entisestään korostuvien huoltosuhde- ja väestörakenne-erojen vuoksi tärkeää on julkisten varojen käytön tasapuolisuuden varmistaminen suhteessa erilaisiin palvelutarvekuormituksiin.</t>
  </si>
  <si>
    <t>kirjaamo@haukipudas.fi</t>
  </si>
  <si>
    <t>kunta@tyrnava.fi</t>
  </si>
  <si>
    <t>Järjestelmää tulee selkeyttää ja yksinkertaistaa. Rahoitus- ja valtionosuusjärjestelmän tulee olla kuntien kesken oikeudenmukainen ja tasapuolinen, ja siinä tulee huomioida alueelliset poikkeavuudet. Järjestelmän lähtökohtana on oltava kuntien kustannus- ja tarve-erojen sekä tulopohjan tasaaminen. Valtionosuuksien tulee olla jatkossakin olosuhde- ja henkilöperusteisia sekä neutraaleja, siis riippumattomia palvelujen tuotantotavoista tai esim. kuntarakenteesta. Valtionosuuksilla tulisi kannustaa kuntia taloudelliseen toimintaan, ja niiden tulisi olla nykyistä paremmin ennakoitavissa.</t>
  </si>
  <si>
    <t>kirjaamo@jarvenpaa.fi</t>
  </si>
  <si>
    <t>Kuntien rahoitus- ja valtionosuusjärjestelmää tulee selkiyttää nykyisestä. Valtionosuusjärjestelmän perustuminen laskennallisiin kustannuksiin ja omarahoitusosuuden erotukseen on hyvä, mutta se pitää sisällään liian kaavamaisia kriteereitä mm. olosuhdetekijöiden osalta mm. harvaanasuttujen kuntien osalta. Verotulojen tasausta tulisi lisäksi kehittää siten, että se kohdistuisi nykyistä paremmin todellisten verotuloerojen tasaamiseen. Verotulojen tasauksessa on tällä hetkellä kahden vuoden viive, eikä se näin ollen kohdistu ajallisesti oikein tasaamisen näkökulmasta. Esim. vuoden 2012 verotulojen tasaus määritetään vuoden 2010 verotulotietojen perusteella. Lisäksi olisi syytä arvioida asukaskohtaista verotulojen tasausrajaa. Pääomatuloista osa tulisi ohjata kunnille, koska pääomatuloa saavien joukossa on runsaasti kunnallisia palveluita käyttäviä.</t>
  </si>
  <si>
    <t>kerava@kerava.fi</t>
  </si>
  <si>
    <t>Verotulojen tasausmenettelystä tulee luopua ja tukea avoimesti niitä kuntia, joilla on vaikeuksia selvitä tehtävistään. Verotulojen tasausmenettely ylläpitää palvelurakenteen tehottomuutta eikä edistä palvelutuotannon tehokkuutta. 
Kriteerit ns. kriisikunnan määrittelyissä pitää olla tiukemmat. Asioihin on pystyttävä puuttumaan nykyistä aiemmin.
Mikäli kunnille tulee uusia tehtäviä, on niiden rahoitus oltava kuntien kannalta riittävä ja selkeästi määritelty.
Erilaisia hankerahoja valtionosuuksien vähentyessä (esim. opetustoimi) on siirrettävä perustyöhön.</t>
  </si>
  <si>
    <t>hausjarvi@hausjarvi.fi</t>
  </si>
  <si>
    <t>Valtionosuuksien taso suhteessa kunnille säädettyihin velvoitteisiin on liian matala eikä valtio ole kyennyt pysyvästi vastaamaan omasta rahoitusosuudestaan. 
Kunnille on säädetty uusia velvoitteita ilman, että valtio olisi ohjannut niihin riittävää rahoitusta.
Oikeudenmukaisuuden kannalta on ongelma, että kunnille ei tilitetä osuutta pääomaveron tuotosta.</t>
  </si>
  <si>
    <t>kirjaamo@heinola.fi</t>
  </si>
  <si>
    <t>- Kuntien mahdollisuuksia vaikuttaa ammatillisen koulutuksen valtionosuuteen tulisi parantaa. Tällä hetkellä ammatillinen koulutus on todellisuudessa valtion rahoittamaa ja ammatillisen koulutuksen rahoitustilanne verrattuna lukiokoulutukseen on huomattavasti parempi.
- Valtion tulisi huomioida kuntien mahdollisten uusien tehtävien ja subjektiivisten oikeuksien todelliset kustannukset valtionosuuksissa.</t>
  </si>
  <si>
    <t>pentti.turunen@kuortane.fi</t>
  </si>
  <si>
    <t>Kuntien veropohjan laajentaminen.</t>
  </si>
  <si>
    <t>kirjaamo@ylitornio.fi</t>
  </si>
  <si>
    <t>Erikoissairaanhoidon ja palo- ja pelastustoimen siirtäminen valtiolle.
Terveydenhuollon KELA-korvaukset pois yksityissektorilta ja ns. palveluseteleistä luovutaan sekä suunnataan em. asioista säästyvät rahat julkisen terveydenhuollon käyttöön.</t>
  </si>
  <si>
    <t>kirjaamo@jkl.fi</t>
  </si>
  <si>
    <t>Valtionosuusjärjestelmä tulee säilyttää yleiskatteisena eli kunnan tulee saada jatkossakin päättää laskennallisin perustein määräytyvien valtionosuuksien kohdentamisesta.
Verotuloihin perustuvaa valtionosuuden tasausjärjestelmää voitaisiin kehittää selvityksessä esitetyllä tavalla tekemällä verotulotasaus kaupunkiseuduittain tai alentaa tasausrajaa.
Valtionosuusjärjestelmän tulee ottaa nykyistä paremmin huomioon suurille kaupungeille aiheutuvat merkittävät kustannukset kalliiden erityispalvelujen järjestämisestä.
Joukkoliikenteen järjestämisen aiheuttamat lisäkustannukset tulee huomioida valtionosuusjärjestelmässä paremmin. Yleiseen valtionosuuteen sisältyvää taajamarakennekorotusta tulee muuttaa niin, että se ottaa paremmin huomioon joukkoliikenteen kaupungeille aiheuttamat lisäkustannukset. 
Kuntien taloussuunnittelun kannalta valtionosuusjärjestelmää tulee uudistaa siten, että valtionosuuksien määrä tiedetään kunnissa riittävän ajoissa eli talousarviovuotta edeltävän vuoden huhtikuun loppuun mennessä.</t>
  </si>
  <si>
    <t>kirjaamo@pomarkku.fi</t>
  </si>
  <si>
    <t>Valtionosuusjärjestelmän on vastattava todellisia palvelutuotannon kustannuksia.  Uusia tehtäviä kunnille ei saa antaa ilman riittävää lisärahoitusta. Valtionosuusjärjestelmä tulee vakauttaa niin, ettei se jatkuvasti toimi valtion budjetissa eränä, johon budjettileikkaukset kohdennetaan.  Kuntien tulee voida luottaa valtion sitoutumiseen velvoitteidensa hoitamiseen kuntien suuntaan. 
Ydinvoimaloiden kiinteistöverot tulisi jakaa koko maakunnan alueelle valtionosuusjärjestelmän kautta.  Tämä sen takia, että esim. Satakunnassa kaikki kunnat joutuvat ylläpitämään mm aluepelastuslaitoksen kautta ylimääräisiä resursseja mahdollisten poikkeustilanteiden takia.  Samoin kunnat sitovat resursseja poikkeusolosuunnitteluun ja – organisaatioihin.</t>
  </si>
  <si>
    <t>kirjaamo@kempele.fi</t>
  </si>
  <si>
    <t>- Kuntien kantokyvyn huomioonottaminen valtionosuusjärjestelmän uudistamisessa perustuslakivaliokunnassa käytännössä omaksutun rahoitusperiaatteen mukaisesti, jonka mukaan valtion tulee huolehtia siitä, että kunnilla on riittävät mahdollisuudet huolehtia tehtävistään.</t>
  </si>
  <si>
    <t>kirjaamo@pudasjarvi.fi</t>
  </si>
  <si>
    <t>- viitataan erilliseen lausumaan luonnonvaraverojärjestelmän luomisesta
- elinympäristöstä ja etäisyyksistä sekä väestöllisistä tekijöistä johtuvat olosuhdetekijät ja kustannustasoon vaikuttavat tekijät sekä  
  tulostason vaikutukset verotulokertymään tulee edelleenkin olla rahoitusjärjestelmän perustana. 
- tutkitaan yksikanavainen rahoitusjärjestelmä sosiaali- ja terveystoimeen</t>
  </si>
  <si>
    <t>kirjaamo@tammela.fi</t>
  </si>
  <si>
    <t>Suomen valtionosuusjärjestelmän tarkoitus tulee olla kuntalaisten peruspalveluiden turvaaminen suunnilleen samanlaisella verorasituksella. Jos kuntien tehtävät ovat resursseihin nähden ylimitoitetut  eikä valtio kykene maksamaan kunnille riittäviä valtionosuuksia, on esimerkiksi kuntalaisten saamia subjektiivisia oikeuksia purettava ja yleisestikin kehitettävä valtionosuuslainsäädäntöä niin että kunnat selviävät nykyistä pienemmillä valtionosuuksilla. Vastuu peruspalveluista on valtion ja kuntien yhteinen asia.</t>
  </si>
  <si>
    <t>kunta@poytya.fi</t>
  </si>
  <si>
    <t>joroinen.kunta@joroinen.fi</t>
  </si>
  <si>
    <t>Valtionosuuslainsäädännön yksinkertaistaminen ja ennakoitavuus.
Yhteisöveron siirtäminen valtiolle ja kunnille ennustettava osuus valtion-osuuksien mukana.</t>
  </si>
  <si>
    <t>kirjaamo@koylio.fi</t>
  </si>
  <si>
    <t>Järjestelmän mahdollinen yksinkertaistaminen ja selkeyttäminen ovat hyviä tavoitteita. Myös kuntien järjestämien peruspalvelujen rahoituksen turvaaminen tulee huomioida. Luonnollisesti mahdolliset muutokset valtion ja kuntien työnjaossa aiheuttavat perustellun muutostarpeen.</t>
  </si>
  <si>
    <t>kirjaamo@juankoski.fi</t>
  </si>
  <si>
    <t>Kuntien palvelutarpeen erilaisuus (sairastavuuden erot, ikärakenne) on otettava paremmin huomioon kuntien rahoitus- ja valtionosuusjärjestelmässä. Kun kunnan asukkaiden tulotaso on keskimääräistä alhaisempi, käyttävät kunnan asukkaat pääosin kunnan järjestämää julkista sosiaali- ja terveydenhuollon palvelujärjestelmää. Korkeampi keskimääräinen tulostaso siirtää merkittävän osan palvelujen kysynnästä yksityiseen palvelujärjestelmään. Niillä alueilla, joilla väestön keskimääräinen tulotaso on alhainen, on myös kansalaisten sairastavuus ja ikääntyneisyys korkeammalla tasolla. Kunnallisverojen tasausjärjestelmästä ja kuntien valtionosuusjärjestelmästä päätettäessä on siis muistettava, että kansalaisten perusoikeudet tulee turvata valtakunnan eri osissa. Kyse ei siis ole KUNTIEN tukemisesta vaan kansalaisten yhdenvertaisten oikeuksien turvaamisesta. Tämä asia on julkisessa keskustelussa unohtunut.</t>
  </si>
  <si>
    <t>rautalammin.kunta@rautalampi.fi</t>
  </si>
  <si>
    <t>On tärkeää linjata pitkällä tähtäimellä kuntien ja valtion tehtävien ja kustannusten jako. Tarvitaan selkeä rahoitus- ja valtionosuusjärjestelmä, jonka mukaan valtio osallistuu kunnalle annettujen tehtävien ja hyvinvointipalvelujen järjestämisen kustannuksiin. Mikäli muodostuu suurkunta, tarvitaan uusia valtionosuuskriteereitä, joilla palvelut turvataan myös suurkuntien reuna-alueilla (esimerkiksi ns ”korvamerkittyä” valtionosuutta).</t>
  </si>
  <si>
    <t>jamijarvi@jamijarvi.fi</t>
  </si>
  <si>
    <t>Rahoituksen tulee muodostua realististen kustannusten pohjalta ja mahdolliset uudet tehtävät tulee korvata täysimääräisesti. Kiinteistövero tulee palauttaa verotulojen tasausjärjestelmän piiriin. Yhteisöverojen tuotosta tulee huomattavasti suurempi osuus ohjata kunnille.</t>
  </si>
  <si>
    <t>kirjaamo@ouka.fi</t>
  </si>
  <si>
    <t>Valtionosuusjärjestelmää on perinteisesti haitannut kuntien ja valtionhallinnon erimielisyys
valtionosuuksien määrästä ja niiden tasosta. Valtionhallinnon ja kuntien tulisikin kuntauudistuksen
yhteydessä tuottaa yhteinen valtionosuuksien laskentajärjestelmä, jossa yhteisesti hyväksyttyjen
kriteereiden kautta voitaisiin määrittää valtionosuuksien taso ja vuotuiset muutostarpeet.
Kuntien keskeiseen verotulotasausjärjestelmään saataneen muutos kuntarakenteen muuttuessa
pirstaleisesta elinvoimaisemmaksi. Tasausjärjestelmästä kokonaisuudessaan ei pidä luopua, vaan
sitä pitää edelleen hyödyntää kaikkein syrjäisimpien kuntien tukemisessa. Sen yleistasoa voidaan
kuitenkin terveellä kuntarakenteella laskea, joskin muutosprosessi tässä on ehkä liian hidas eikä
ehdi mukaan nopeaan palvelutarpeen muutokseen.</t>
  </si>
  <si>
    <t>rantasalmen.kunta@rantasalmi.fi</t>
  </si>
  <si>
    <t>Valtionosuusjärjestelmän tehtävä on poistaa yhdenvertaisuutta loukkaavia eroja kuntien väliltä. Sosiaali- ja terveydenhuollon kuntatason rahoitusvaikeuksia ei voida selittää pelkästään pienillä kuntayksiköillä tai tehottomalla palvelutuotannolla.
Valtionosuusjärjestelmää tulee yksinkertaistaa. Siinä tulee olla elementtejä, jotka kannustavat kuntia tehostamaan toimintaansa. Järjestelmä ei kuitenkaan saa vaarantaa yhdenmukaisten palvelujen järjestämistä myös heikommin kehittyvillä alueilla.</t>
  </si>
  <si>
    <t>kaupunginhallitus@kiuruvesi.fi</t>
  </si>
  <si>
    <t>Valtionosuusjärjestelmää tulee merkittävästi yksinkertaistaa ja tehdä paremmin läpinäkyväksi. Uuden järjestelmän tulee entistä paremmin vastata mm. väestön ikärakenteesta, sairastavuudesta ja muista erityistekijöistä aiheutuviin palvelutuotannon kustannuksiin.
Lainsäädännön yhteydessä tulee valtion osaltaan kantaa rahoitusvastuu ohjaamalla kunnille lisärahoitus uusien tehtävien hoitamiseen.
Riittävät valtionosuudet ja verotulojen tasausjärjestelmä tulee säilyttää, jotta kunnat pystyvät turvaamaan yhdenvertaiset palvelut koko maan asukkaille.</t>
  </si>
  <si>
    <t>kosken.kunta@koski.fi</t>
  </si>
  <si>
    <t>hallinto@suonenjoki.fi</t>
  </si>
  <si>
    <t>Valtionosuusjärjestelmän tulee turvata palvelut tasapuolisesti maan eri osa-alueilla ja ottaa huomioon kuntien tehtäväkentässä tapahtuvat muutokset. Valtionosuusjärjestelmän tulee olla aktiiviseen toimintaan kannustava. Verotulotasaus pitää säilyttää ja siinä tulee olla mukana kiinteistövero. Perustamishankkeet on sisällytettävä valtionosuusjärjestelmään. Kuntien veropohjaa on laajennettava uusilla verolajeilla. Kokonaisuudessaan kuntien valtionosuusjärjestelmän täytyy olla selkeä, läpinäkyvä ja ennakoitavissa oleva.</t>
  </si>
  <si>
    <t>tornion.kaupunki@tornio.fi</t>
  </si>
  <si>
    <t>Kuntien perusrahoituksen tulisi olla mahdollisimman vakaata eri vuosina.</t>
  </si>
  <si>
    <t>kimitoon@kimitoon.fi</t>
  </si>
  <si>
    <t>Samtliga civiliserade länder har någon form av utjämningsmekanism, för att garantera att hela landet hålls livskraftigt, därför bör en dylik funktion alltid finnas med.
Fastighetsskatten borde utvecklas och ges kommunerna möjlighet att via denna erhålla större inkomster. I dag är grunden för bestämmande av fastigheternas värde inte fungerande, men statsmakten har inte vidtagit åtgärder för att korrigera felaktigheterna. Bara genom detta, kunde kommunernas inkomster ökas och ekonomi stärkas.</t>
  </si>
  <si>
    <t>liperin.kunta@liperi.fi</t>
  </si>
  <si>
    <t>Kuntien tasapuolinen ja oikeudenmukainen kohtelu huomioiden kunkin kunnan väestön palvelutarpeet sekä olosuhteet ovat keskeisintä uudistuksissa. Valtionosuudet ja kunnallisverotus on nyt voimakkaasti valtion ohjauksessa.  Valtionosuusperusteet ja erilaiset vuosittain tehdyt muutokset perusteissa tekevät kuntataloudesta nopeasti muuttuvan. Samoin verovähennyksissä tehdyt muutokset luovat kuntataloudelle epävarmuutta. Talous saattaa yhdessä vuodessa romahtaa. Kuntatalouden pitäisi olla vakaata ja pitkälle ennustettavaa.</t>
  </si>
  <si>
    <t>simon.kunta@simo.fi</t>
  </si>
  <si>
    <t>Ei pystytä tässä vaiheessa sanomaan.</t>
  </si>
  <si>
    <t>kustavi@kustavi.fi</t>
  </si>
  <si>
    <t>Kuntien harkinnanvaraisten  valtionosuuksien korotusten määrärahat tulee säilyttää poikkeuksellisten tilanteiden varalle. Saaristoisuus on huomioitava jatkossakin olosuhdetekijänä valtionosuutta lisäävänä tekijänä. Saaristokorotus on sisällytettävä uudistuksessa myös sosiaali- ja terveystoimen valtionosuuksiin saaristokunnille.</t>
  </si>
  <si>
    <t>kirjaamo@sodankyla.fi</t>
  </si>
  <si>
    <t>Valtionosuusjärjestelmän tulee olla sellainen, että se huomioi harvaanasutut, pitkien etäisyyksien kunnat. Myös verotulot tulee kohdentaa sinne, jossa toiminta tapahtuu (mm. kaivos, energia, suojelualueet). Ennakoivuus ja paikalliset olosuhteet rahoitusjärjestelmää koskevissa ratkaisuissa on kuntien näkökulmasta tärkeä asia. Myös valtion läsnäolo kunnissa on tärkeää (esim. verotoimiston säilyttäminen).</t>
  </si>
  <si>
    <t>kkansl.kirjaamo@lappeenranta.fi</t>
  </si>
  <si>
    <t>Kuntien palveluiden järjestämisvastuun ja rahoitusmahdollisuuksien saattaminen tasapainoon on ensisijaisen tärkeää. Keskuskaupungit järjestävät palveluita, joita ympäryskunnat käyttävät (esim. kulttuuri, teatteri, orkesteri, liikunta). Samoin verotulotasausjärjestelmä leikkaa rahaa keskuskunnilta ja antaa ympäryskunnille.
Kuntien veropohjan laajentaminen
.
• Kiinteistöveron tietokannat saatetaan ajan tasalle. Kiinteistöveron ylärajoja korotetaan, arvostuksia saatetaan oikeudenmukaisimmiksi, asuinkäytössä olevat tontit irrotetaan yleisestä kiinteistöverosta. Selvitetään mahdollisuudet kiinteistöverotuksen kehittämiseen kaivannaisteollisuudessa ja selvitetään suojelualueiden asema kiinteistöverotuksessa.
• Pääomaverojen tuotosta ohjataan osa kunnille erikseen selvitettävällä tavalla.
• Kuntien liikenteen vastuista, kustannuksista sekä liikenneverojen kohdentumisesta
käynnistetään selvitys.
Valtionosuusjärjestelmän uudistaminen
• Valtionosuusjärjestelmä uudistetaan lisäämällä sen laskennallisuutta kannustaen
kuntia näin entistä tehokkaampaan toimintaan. Tavoitteena on järjestelmä, jolla
turvataan kunnallisten palvelujen tehokas tuotanto kohtuullisella vero- ja maksurasituksella
koko maassa.
• Kuntien peruspalvelujen valtionosuudet maksetaan jatkossakin peruskunnille.
• Valtionosuusjärjestelmän on oltava kuntaliitosneutraali – pikemminkin kuntaliitoksiin kannustava
• Valtionosuuden harkinnanvarainen osuus pidetään jatkossakin osana järjestelmää.
Kuntaliitoksien kannustavuus ja elvyttävät investoinnit
• Kuntien omistamien rakennusten peruskorjauksiin voitaisiin osoittaa valtionrahoitusta, kun rakennukset todettu selvitystyön ja palveluverkkopäätösten jälkeen tärkeiksi kunnostaa ydinpalvelutarpeisiin. Ensisijaiseksi korjauskohteiksi valitaan kosteus- ja homevauriot ja sen jälkeen välttämättömät peruskorjaushankkeet. Kohteena painotetusti opetustoimen sekä sosiaali- ja terveystoimen rakennukset. 
Kuntien toiminta, kunta-valtiosuhteen kehittäminen
• Kunnat jatkavat ja tehostavat tuottavuuden parantamistoimenpiteitä sekä edesauttavat
työurien pidentämistä.
• Kunnat ja kuntayhteisöt jatkavat aktiivisesti kuntarakenteeseen ja palveluiden järjestämiseen liittyviä rakenteellisia uudistuksia toimintaympäristön muutosten haasteiden
hallitsemiseksi yhteistyössä erityisesti valtiovallan kanssa.
• Kuntauudistuksen yhteydessä selvitetään valtion ja kuntien vastuut ottaen huomioon
eri palvelukokonaisuuksien tuleva kehitys ja rahoitusvastuut.
Kuntien tehtäviä ei lisätä eikä nykyisiä laajenneta. Tehtävät saatetaan vastaamaan
kuntien rahoitusmahdollisuuksia.
Laskentatoimi
Kuntien tilinpitoa sääntelevä normisto sallii liikaa kuntakohtaista tulkintaa. Kunnat voivat eri syistä normiston salliman tulkintarajan sisällä antaa omasta toiminnastaan huonosti vertailukelpoista informaatiota. Kunnan tilinpidon keskeinen funktio on toimia informaatiojärjestelmänä, jolla aikaan saadaan vertailukelpoista ja kunnan todellisen taloudellisen tilanteen kuvaavaa informaatiota. Sen vuoksi tulevaa säännöstöä tulisi täsmentää ja yhdenmukaistaa sekä kuntakohtaista tulkintavaraa tulisi supistaa. Tilinpidon ja tilinpäätöksen tietojen esittämisessä tulisi korostaa informaation vertailukelpoisuutta vaikka se tapahtuisikin yksittäisen kunnan oman päätöksentekovallan kustannuksella. Kunnan toimintojen organisointi jo peruskunnan sisällä poikkeaa paljon eri kunnissa, joten vertailukelpoisen tiedon tuottaminen on haasteellista.
Kunnat ovat organisoineet omaa toimintaansa niin, että kunnan kokonaistilanteen kuvaaminen on mahdollista vain konsernitilinpäätöksen avulla. Konsernirakenteessa kuntayhtymät ovat ongelmallisia. Vallitsevan normiston mukaan emokunnan on esitettävä suunnitelma miten taseessa oleva kattamaton alijäämä tullaan järjestämään. Kuntayhtymällä tällaista tasapainottamisen suunnitteluvelvoitetta ei ole. Peruskunnat voivat toimintaa kuntayhtymiin siirtämällä muodollisesti siistiä omia alijäämiään. Pelkkiä emokuntien tilinpäätöksiä seuraamalla ei koko kuntakonsernin todellinen taloudellinen tilanne selviä.  Kuntien talouden esittämistä säätelevää normistoa tulisi kehittää niin, että kuntakonsernin tilinpidosta selkiäisi yksiselitteisesti, mikä on kunnan todellinen kyky selvitä erityislainsäädännön ja asukkaiden tarpeiden edellyttämien palvelujen tuottamisesta.  
Kuntien ja kuntayhtymien investointien rahoittamisen pitäisi perustua nykyistä enemmän riittävään tulorahoitukseen. Olemassa oleva normisto sallii kuntien aktivoidun käyttöomaisuuden poistamisen eripituisina aikoina. Pitkävaikutteisten menojen kirjaaminen poistoina tuloslaskelman kuluiksi tulisi vastata kunnan investointien todellista omarahoitustarvetta. Jos tuloslaskelmassa kuluksi kirjatut poistot vastaavat tarpeellisten investointien omarahoitustarvetta, kunnan tulos kertoo suoraan myös kunnan investointikyvyn. Nykyisten väljien poistorajojen vallitessa tuloslaskelman tulos ja taseen ali-/ylijäämä saattavat näyttää tasapainoiselta ja silti kunta on kyvytön itse rahoittamaan tarpeellisten investointien omarahoitusosuutta.</t>
  </si>
  <si>
    <t>raasepori@raasepori.fi</t>
  </si>
  <si>
    <t>Kommunernas skatteinkomstbas bör stärkas och kommunerna kunna få en andel av kapitalskatten. Kommunerna bör få full kompensation för ökade kostnader till följd av nya kvalitetskrav, normer och subjektiva rättigheter. Statsandelsystemet bör också i fortsättningen innehålla kostnads- och inkomstutjämning.  Särskilda kostnader till följd av service på två språk samt för upprätthållande av service i glesbygd och i skärgårdsförhållanden bör kompenseras via statsandelssystemet.</t>
  </si>
  <si>
    <t>jokioisten.kunta@jokioinen.fi</t>
  </si>
  <si>
    <t>Ensin tulee määritellä kuntien tehtävät ja poistaa tarpeettomat normiohjaukset. Sen jälkeen voidaan mitoittaa rahoitus- ja valtionosuusjärjestelmä vastaamaan tehtäviä.</t>
  </si>
  <si>
    <t>malax@malax.fi</t>
  </si>
  <si>
    <t>Samma som ovan. 
Malax kommun anser att staten ska tillämpa ändamålsenlighetsprincipen vid utformningen av statsandelssystemet. Statsandelarnas syfte är att trygga likvärdiga förutsättningar för att ordna basservicen i hela landet. I statsandelssystemet ska de varierande förhållandena och servicebehoven i kommunerna beaktas. Malax anser att i synnerhet språkliga faktorer och skärgårdsfaktorer ska beaktas även i framtiden.  
Malax kommun anser att systemet med kompensation under en övergångstid så att statsandelarna inte minskar i samband med en fusion ska fortsätta. 
Malax kommun hänvisar igen till ändamålsenlighetsprincipen. Finansieringssystemets syfte är inte att genomdriva reformer utan trygga den lokala självstyrelsen. Kommunernas beskattningsrätt är tryggad i grundlag. Staten bör vidta åtgärder för att bredda kommunernas skattebas i enlighet med Finlands kommunförbunds linjedragningar från 8.2.2012.</t>
  </si>
  <si>
    <t>kunta@nurmijarvi.fi</t>
  </si>
  <si>
    <t>Kuntien vastuulle ei tulisi siirtää uusia tehtäviä, ellei valtio osoita niihin rahoitusta kuntien keräämää verotuloa lisäämättä.
Yksikköhintojen  ja laskennallisten kustannusten  tulisi mahdollisimman hyvin vastata todellisia kustannuksia. Valtionosuuden perusteena olevat yksikköhinnat ovat jääneet toteutuneita kustannuksia pienemmiksi.
Koulutus- ja varhaiskasvatuspalvelujen valtionosuuksissa tulisi huomioida paremmin kasvavien kehyskuntien tarpeet, mm. palvelujen määrällinen kasvu ja investointitarpeet.
Valtionosuusjärjestelmän tulisi tukea palvelurakenteen muutosten toteuttamisen käytännön ratkaisuja etupainotteisesti. Tämä ohjaisi kuntia valmistautumaan tulevaan ikärakennemuutokseen riittävän ajoissa. Valtionosuutta tulisi ohjata palvelurakenteen  sekä  lakisääteisten velvoitteiden mukaisen toiminnan kehittämiseen.  Valtionosuuden käyttämisen  myös lakisääteisten velvoitteiden ulkopuoliseen palvelutoimintaan esim. vanhusten päivätoimintaan  sekä kunnan ja järjestöjen yhteistoimintaan  tulisi olla mahdollista.</t>
  </si>
  <si>
    <t>kirjaamo@lieksa.fi</t>
  </si>
  <si>
    <t>-	Valtionosuusjärjestelmää ja verotulojen tasausta tulee tarkastella osana kuntatalouden suunnittelua. Verotulojen tasausjärjestelmä on muihin pohjoismaihin verrattuna huonompi heikommassa asemassa olevien kuntien osalta. Pitää ottaa lähtökohdaksi, että kaikki kunnat eivät voi huolehti tehtävistään omilla verotuloillaan; tämä ei poista tarvetta tehokkuuteen ja tuottavuuteen
-	Valtionosuusjärjestelmässä tulisi väestöllinen huoltosuhde ottaa nykyistä paremmin huomioon. Vammaistenhuolto, lastensuojelu, rakennetyöttömyys, ja humanitäärinen maahanmuutto tulee huomioida nykyistä paremmin valtionosuuksissa. Syrjäisyys-, asukastiheys- ja sairastavuuskertoimet tulee säilyttää valtionosuuksien laskennassa. 
-	Tulee tehdä tarkastelu ja laskelmat siitä millaisella valtionosuus- ja verotulo-jen tasausjärjestelmällä kuntien tehtävät voidaan järjestää tasapuolisesti kaikkien Suomen kansalaisten osalta</t>
  </si>
  <si>
    <t>vesannon.kunta@vesanto.fi</t>
  </si>
  <si>
    <t>Nykyinen järjestelmä toimii Vesannon kunnan kannalta kohtuullisesti! Rahoituksen suhteessa tehtäviin on oltava riittävä kaikilla kunnilla.</t>
  </si>
  <si>
    <t>jouko.joensuu@lumijoki.fi</t>
  </si>
  <si>
    <t>Kiinteistövero tulisi saada takaisin valtionosuuden tasaukseen.</t>
  </si>
  <si>
    <t>kirjaamo@kaarina.fi</t>
  </si>
  <si>
    <t>Kunnallisveron tarkoituksena on kerätä varoja verovelvollisten palvelujen tuottamiseksi. Ne henkilöt, jotka saavat pelkästään pääomatuloja eivät maksa veroja kuntaan, mutta nauttivat kunnan palveluista. Verojärjestelmää on syytä parantaa siten, että pääomatuloista maksettaisiin osuus asuinkuntaan.
Perusopetuksen valtionosuusjärjestelmää on kehitettävä nykyistä selkeämmäksi ja nopeammin muutoksiin reagoivaksi. Korvamerkityt valtionavustukset tulee kohdentaa vain selkeästi projektiluonteiseen toimintaan. Nykyinen toimintatapa, jolla perusvaltionosuuden lisäksi projektiluonteisesti esim. pienennetään ryhmäkokoja tai tuetaan kerhotoimintaa, ei ole kestävä ja kannatettava ratkaisu. Näiden molempien toimintojen tukemiseksi löytyy muita toimivampia ratkaisumalleja.
Terveydenhuollon rahoitusjärjestelmä on uudistettava kokonaisuudessaan. Terveydenhuollon rahoituksen monikanavaisuutta on vähennettävä. Lainsäädäntövalmistelussa kuntien vastuulle tulevien tehtävien rahoitukseen valtion on osallistuttava nykyistä suuremmalla osuudella. Kuntien vaikutusmahdollisuuksia kuntatalouteen liittyvissä lainsäädäntöhankkeissa tulee lisätä.</t>
  </si>
  <si>
    <t>kunta@aura.fi</t>
  </si>
  <si>
    <t>Järjestelmää tulisi selkeyttää. Järjestelmän tulisi aiempaa paremmin huomioida kasvavien kuntien rahoitustarpeet ja kannustaa sekä palveluiden että kuntien kokonaisvaltaiseen kehittämiseen.</t>
  </si>
  <si>
    <t>kirjaamo@forssa.fi</t>
  </si>
  <si>
    <t>Kuntien veropohjaa tulisi laajentaa nykyisestään esim. jätevero, energiavero jne. Kiinteistöveropohjaa tulisi vahvistaa saattamalla kiinteistöjen verotusarvot lähemmäksi käypiä arvoja. Ikäalennuksia voisi kohtuullistaa.
Kompensoimatta jääneet veropohjasupistukset aikaisemmilta vuosilta tulisi palauttaa kunnille.
Kuntien nimellisen ja efektiivisen kunnallisveron välinen ero on kasvanut ja on jo yli 5 prosenttiyksikköä.  Jatkossa olisi tärkeää, että päätösvalta kunnallisveron määräämisessä olisi kunnilla itsellään.  Yhteisöverojen suhdannevaihteluita pitäisi voida tasata nykyistä paremmin.  Valtion normiohjausta esim. sosiaali- ja terveystoimen maksuissa tulisi voida höllentää ja kuntien mahdollisuutta tarkistaa maksuja tulisi lisätä. Asiakasmaksujen osuus on vähentynyt koko ajan.  Tulisi selvittää, miten verotulojen jakaminen seutukunnalla onnistuisi siten, että seutukunnan keskuskaupunki saisi osansa seutukunnan verotuloista.  Keskuskaupunki rahoittaa paljon seutukunnallisia palveluita ja infraa, joita naapurikuntien asukkaat käyttävät.  Valtionosuusjärjestelmän kehittäminen nykyistä yksinkertaisemmaksi ja läpinäkyvämmäksi olisi edelleen tarpeen.  Verotulojen tasaus tai vastaava järjestelmä tulisi säilyttää.  Tulisi selvittää, voisiko seutukunnan keskuskaupungin roolin ottaa huomioon sen valtionosuuksia korottavasti.  Paras toimintatapa olisi kuntien veropohjan vahvistaminen eikä valtionosuuksien lisääminen.  Kuntien velkaantuminen on huolestuttavaa ja investointitarpeet suuret.  Valtion rahoitusta investointitoimintaan tulisi nykyisestä lisätä.  menneinä vuosina sitä on päinvastoin vähennetty vuosi vuodelta.</t>
  </si>
  <si>
    <t>keuruu@keuruu.fi</t>
  </si>
  <si>
    <t>Jokaisen kunnan pitää pystyä rahoittamaan lakisääteisten tehtävien laskennalliset tuotantokustannukset saman tuloveroprosentin mukaisella verotuksella ja valtionosuuksilla. Maan eri osien suurista tuloeroista johtuen tulevaisuudessakin tarvitaan verotuloja tasaava valtionosuusjärjestelmä. Tuloverotuksessa tehtävät vähennykset pitää kohdentaa valtion verotukseen, jotta kuntien tuloveroprosentit ilmaisisivat todellisen veroprosentin ja kaikki veronmaksajat osallistuisivat kuntien rahoitukseen. Mahdollisten uusien tehtävien osalta 100 % rahoitus kunnille. Kiinteistövero takaisin verotulojen tasausjärjestelmään.</t>
  </si>
  <si>
    <t>raija.potila@ristijarvi.fi</t>
  </si>
  <si>
    <t>Nykyiset valtionosuuden määräytymisperusteet syrjäisyystekijöineen tulee säilyttää ja kunnille annettavat lisätehtävät tulee rahoittaa valtion toimesta täysimäärisesti.</t>
  </si>
  <si>
    <t>karvia@karvia.fi</t>
  </si>
  <si>
    <t>Nykyinen järjestelmä on mielestämme toimiva. Rahoitus- ja valtionosuusjärjestelmän kehittäminen pitää tehdä maltilla ja harkiten. Kuntatalouksissa ei missään ole väljyyttä ja radikaalit muutokset heikentävät kuntien toimintaedellytyksiä.</t>
  </si>
  <si>
    <t>kaupunki@manttavilppula.fi</t>
  </si>
  <si>
    <t>Valtionosuusjärjestelmän kautta tulevan rahoituksen tulisi reagoida nopeammin kuntakohtaisiin muutoksiin. Erityisesti verotulojen tasausjärjestelmän kautta tuleva valtionosuus on aina laskennallisesti jäljessä verotulopohjan muuttuessa. 
Valtionosuusjärjestelmää voisi kehittää enemmän siihen suuntaa, että ei ole kuntia, jotka voivat pitää yllä alhaista veroprosenttia suurten valtionosuuksien avulla. Kuntien tulopohjasta valtionosuudet eivät tulisi nousta merkittävästi yli 40 prosentin. 
Kun valtionosuusjärjestelmää uudistetaan, se tulisi tehdä kokonaisuutena eikä niin, että muutetaan vain jotain osaa. Tavoitteena tulee olla järjestelmä, joka turvaa kunnallisten palveluiden saatavuuden kohtuullisella verorasituksella yhdenvertaisesti kaikkialla Suomessa.</t>
  </si>
  <si>
    <t>paltamon.kunta@paltamo.fi</t>
  </si>
  <si>
    <t>Nykyinen valtionosuusjärjestelmä kohtelee kuntia epätasa-arvoisesti erityisesti monien syrjäisyyteen ja harva-asutukseen tehtyjen muutosten vuoksi. Kun kuntien tehtäviä pitäisi karsia eikä lisätä, ei ainakaan uusia tehtäviä tule antaa ilman 100% rahoitusta. Harkinnanvarainen valtionosuuden lisäys nykyisellään toimii sekä joidenkin kuntien lisävaltionosuutena, että satunnaisena palkitsemiskeinona esim. kuntaliitoksista. Olosuhdetekijöistä ei silti tule kokonaan luopua. Olisiko oma sisältö rakennelaista ja valtionosuusssäännöstöstä oltava pääkaupunkiseudulle, kaupunkikeskuksille ja maaseutumaisille alueille?</t>
  </si>
  <si>
    <t>kitee@kitee.fi</t>
  </si>
  <si>
    <t>hallinto@tuusniemi.fi</t>
  </si>
  <si>
    <t>-	Valtionosuusjärjestelmässä tulisi huomioida nykyistä laajemmin kunnan väestön määrä,  ikäjakauma, sairastavuuskerroin sekä kesäasukkaiden määrä ja heidän tarvitsemat palvelut.
-	Kuntien verotulopohjaa tulisi laajentaa pysyvillä yhteisövero-osuuksilla, pääomavero tuotoilla sekä jäteveron tuotoilla.
-	Myös tuloverotusta tulisi voida jakaa kotikunnan ja ”kesäkunnan” välille.</t>
  </si>
  <si>
    <t>kunta@hyrynsalmi.fi</t>
  </si>
  <si>
    <t>Kuntapalvelut rahoitetaan kaikissa kunnissa pääosin verovaroin, ei asiakasmaksuin. Näin ollen alueellinen väestörakenne ja palveluiden tarve tulee ottaa huomioon rahoitusratkaisuissa. Rahoitusta tulee allokoida sinne, missä sitä tarvitaan. Kunnan perustehtävää ei saa unohtaa puhumalla epämääräisesti elinvoimasta ja elinvoimaisista kunnista. Elinvoima on hyvin laaja käsite, jonka käyttö on kaventunut tässä uudistuskeskustelussa talous- ja aluepolitiikan keinoksi. Nykyinen järjestelmä toimii suhteellisen hyvin.</t>
  </si>
  <si>
    <t>kirjaamo@eura.fi</t>
  </si>
  <si>
    <t>Valtionosuusjärjestelmässä tulisi nykyistä selkeämmin ottaa huomioon kuntien lakisääteisistä palveluista johtuvat investointitarpeet, jotka tulevat lisääntymään voimakkaasti mm. sosiaali- ja terveyspalveluiden kysynnän kasvun myötä. Kuntien veropohjaa on vahvistettava sellaisilla veromuodoilla, jotka antavat vakautta ja ennustettavuutta kuntatalouden hoitoon.</t>
  </si>
  <si>
    <t>nykarleby.stad@nykarleby.fi</t>
  </si>
  <si>
    <t>Nykarleby stad tar ställning till detta i ett senare skede</t>
  </si>
  <si>
    <t>kunta@mynamaki.fi</t>
  </si>
  <si>
    <t>Valtion tulee osallistua lakisääteisten palvelujen rahoittamiseen palvelutuotannon todellista kustannustasoa vastaavasti niin, että palvelut pystytään järjestämään tasavertaisesti eri kunnissa. Verotulojen tasausjärjestelmä tulee säilyttää, koska alueet ovat peruslähtökohdiltaan hyvin erilaisessa asemassa myös tulevaisuudessa.</t>
  </si>
  <si>
    <t>kirjaamo@kyyjarvi.fi</t>
  </si>
  <si>
    <t>Kiinteistövero tulisi välittömästi palauttaa verotulontasausjärjestelmään. 
Kunnille lainsäädännöllä annettavien tehtävien kustannukset on korvattava kunnille täysimääräisesti.</t>
  </si>
  <si>
    <t>info@jakobstad.fi</t>
  </si>
  <si>
    <t>Systemet borde förtydligas och systemet borde ha klara incitament för kommunerna att utveckla sin livskraft och näringspolitik. Kommunerna borde vara av sådan storlek att anordnandet, finansieringen och det demokratiska beslutsfattandet kring offentliga tjänster kan samordnas så långt som möjligt.</t>
  </si>
  <si>
    <t>kirjaamo@pieksamaki.fi</t>
  </si>
  <si>
    <t>Valtionosuusjärjestelmää tulee yksinkertaistaa ja sen tulee kannustaa ja palkita hyvin asiansa hoitavia kuntia. Järjestelmän tulee huomioida kuntien erilaisuus.</t>
  </si>
  <si>
    <t>kunta@kivijarvi.fi</t>
  </si>
  <si>
    <t>Valtion antaessa kunnille tehtäviä on sen otettava vastuu toimeksiannoistaan myös taloudellisesti, koska kuntien kantokyky on jo nyt valtion toimeksiannoilla (mitä ja kenelle) ylirasitettu eikä todellisesta itsehallinnosta ole jäljellä kuin se miten kunnat päättävät järjestää velvoitetut palvelut</t>
  </si>
  <si>
    <t>kirjaamo@porvoo.fi</t>
  </si>
  <si>
    <t>Valtionosuusjärjestelmään sisältyvää verotulojen tasausjärjestelmää tulisi keventää. Hyvien verotulojen kunta muuttuu mahdollisesti huonosti toimeentulevaksi asukaskohtaisilla veroilla ja valtionosuuksilla mitattuna. Verotulotasauksen maksajia ovat yleensä kasvukeskukset, joissa on suuret investointipaineet väestönkasvun, julkisten palvelujen käyttäjien lisääntymisen ja yhdyskuntarakenteen kehittämisen vuoksi.    
Veroperustemuutokset tulisi kompensoida suoraan verojärjestelmässä siten kuin hallitusohjelmaan on kirjattu. Veroperustemuutoksia on viime vuosina kompensoitu valtionosuusjärjestelmässä, mikä hämärtää valtion osuutta julkisten palvelujen rahoittamisessa. 
Työttömyyden aiheuttamien kustannusten ja työllistämistoimenpiteiden kokonaisrahoitus tulisi tarkistaa ja muuttaa kannustavampaan suuntaan. Valtio on siirtänyt työttömyydestä ja työllistämistoimenpiteistä aiheutuvia suoria kustannuksia kunnille ja maksaa samanaikaisesti valtionosuuksia toteutuneen työttömyyden perusteella. 
Valtionosuusjärjestelmän yleistä kannustavuutta tulisi parantaa ja järjestelmää tulisi yksinkertaistaa. 
Valtionosuusjärjestelmässä tulisi paremmin huomioida valtion kunnille määräämät lisääntyneet tehtävät ja niiden todelliset kustannukset. 
Valtion ei lähtökohtaisesti tule lisätä kunnallisverotuksessa tehtäviä ansiotuloverovähennyksiä.</t>
  </si>
  <si>
    <t>turun.kaupunki@turku.fi</t>
  </si>
  <si>
    <t>Valtionosuusjärjestelmän uudistaminen
Mikäli rahoitus- ja valtionosuusjärjestelmä voidaan uusia ja muuttaa radikaalisti kokonaan uudenlaiseksi, tulisi uudistuksessa poistaa valtionosuusjärjestelmän verotulotasauselementti kokonaan. Heikompien kuntien mahdollinen avustaminen voitaisiin hoitaa harkinnanvaraisilla avustuksilla. Verotuslainsäädännön muutoksista johtuvat kompensaatiot kunnille tulisi jatkossa tehdä verotusjärjestelmän sisällä esim. verotulojen kuntajako-osuutta muuttamalla eikä liittämällä niitä muutoinkin sekavaan valtionosuusjärjestelmään. 
Nykyisestä järjestelmästä voisi säilyttää sosiaali- ja terveydenhuollon määräytymisperusteet, sillä ne toimivat kohtuullisen hyvin ja ovat selväpiirteisiä ja ymmärrettäviä. Valtionosuuksien yleiskatteellisuus tulee säilyttää ja sitä tulisi vahvistaa. Käytössä olleista kulttuurialojen ja perusopetuksen luokkakokojen korvamerkityistä valtionosuuksista tulisi ehdottomasti jatkossa luopua. Tämän tapaiset poikkeamat rapauttavat järjestelmän uskottavuutta. 
Mikäli nykyinen valtionosuusjärjestelmä säilytetään pääpiirteissään nykyisellään, tulisi järjestelmää kehittää yksinkertaisempaan ja selkeäpään suuntaan. Valtionosuusjärjestelmän tulisi ottaa nykyistä paremmin huomioon suurille kaupungeille aiheutuvat merkittävät kustannukset kalliiden erityispalvelujen järjes-tämisestä. Järjestelmään kuuluvat monet valtionosuutta lisäävät ja vähentävät tekijät voitaisiin poistaa kustannusneutraalisti. Varsinkin kun nämä tekijät ovat laskettu asukasluvun mukaan ja vaikuttavat samalla tavalla jokaisen kunnan osalla. 
Valtionosuuksien käsittely ja kirjaus kunnissa on erityisen hankalaa, koska mukaan on ympätty verotulojen tasausta, kotikuntakorvauksia ja elatustuen palautuksia, jotka eivät kuulu varsinaisiin valtionosuustuloihin. Kaikki nämä pitäisi poistaa ja selkiyttää järjestelmää.
Verotusjärjestelmän uudistaminen
Valtion keräämät ja tilittämät kuntien verotulot ovat hyvin vaikeasti ennustettavissa ja kesken vuotta tapahtuu yllättäviä muutoksia verotulojen tilityksissä suuntaan tai toiseen. Verotulojen ennustettavuutta tulisi huomattavasti parantaa ja järjestelmää muuttaa siten, että kunnille voitaisiin taata tietty ennalta ilmoitettu verotulokehitys seuraaville kuukausille, ja vasta siirtymäjakson jälkeen tehtäisiin tarkemmat täsmäytykset. Valtio voisi toimia puskurina ja tasaajana verotulojen vaihtelulle. Suhdannehäiriöiden esiintyessä kustannusten sopeuttaminen alaspäin tapahtuisi kunnissa hallitummin. Vastaavasti, jos suhdannetilanne paranee ennakoitua nopeammin, on kunnilla taipumus hyväksyä toimintamenojen kasvun kompensoiminen suunnittelemattomalla verotulojen kasvulla. Verotulojen ennustettavuuden tarkentuminen parantaisi kuntien taloussuunnittelua.
Kuntien rahoitusaseman kehittäminen
Kuntien rahoitusasemaa voitaisiin vahvistaa kuntakokoja kasvattamalla. Elinkeinorakenteeltaan monipuolisen kunnan mahdollisuudet vastata talouden ongelmiin ja suhdanteiden vaihteluun ovat aina merkittävästi paremmat kuin yksipuolisen tuotantorakenteen talouden mahdollisuudet, joten kuntarakenteen muutoksilla voitaisiin vahvistaa kuntien kestävyyttä talouden heilahteluja vastaan. 
Vahvan keskuskaupungin on helpompi järjestää rahoitusalan asiantuntemusta, ja se on aina vahvempi neuvotteluosapuoli rahoitusmarkkinoilla. Laaja-alaiset kuntakonsernit voivat tehokkaasti suojautua jälleenrahoitus- korko- ja valuuttariskeiltä. Ne voivat myös tehokkaammin hallita julkisen sektorin investointiprosesseja hajauttaen investoinnit ajallisesti ja toteuttaa julkisen sektorin roolia suhdannevaihtelujen tasaajana kiihdyttämällä investointeja taantuman aikana.</t>
  </si>
  <si>
    <t>vetelin.kunta@veteli.fi</t>
  </si>
  <si>
    <t>Kuntien rahoitus- ja valtionosuusjärjestelmän uudistustarve riippuu siitä, mikä tulee olemaan sosiaali- ja terveydenhuollon järjestelmä. Valtionosuusjärjestelmän tulee taata peruspalvelujen saatavuus ja laatu tasapuolisesti myös verorasituksen suhteen kaikille kansalaisille asuinpaikasta riippumatta.</t>
  </si>
  <si>
    <t>kirjaamo@lapinlahti.fi</t>
  </si>
  <si>
    <t>Rahoitus- ja valtionosuusjärjestelmää tulisi yksinkertaistaa, mutta järjestelmässä tulisi kuitenkin ottaa huomioon kuntien erityispiirteet (ikääntyminen, sairastavuus, harva-asutus ja kaksikielisyys) valtionosuuden korottavana tekijänä.</t>
  </si>
  <si>
    <t>karsamaen.kunta@karsamaki.fi</t>
  </si>
  <si>
    <t>Verotulojen tasausjärjestelmän palauttaminen muutosta edeltäneelle tasolle. Valtionosuusperusteissa tulee paremmin huomioida alueiden erilainen sosioekonominen perusta sairastavuus, huoltosuhde, syrjäisyys, huostaanotot ja väestön tuloerot.</t>
  </si>
  <si>
    <t>sauvon.kunta@sauvo.fi</t>
  </si>
  <si>
    <t>kirjaamo@petajavesi.fi</t>
  </si>
  <si>
    <t>Kestävä, pitkäjännitteinen ja oikeudenmukainen malli, johon kunta voi luottaa taloutta suunnitellessaan. Tiukassa normiohjauksessa saatetaan aiheuttaa myös turhia rakenteita ja kustannuksia. Uusien tehtävien osalta sovittava myös, miten rahoitus hoidetaan.</t>
  </si>
  <si>
    <t>vihanninkunta@vihanti.fi</t>
  </si>
  <si>
    <t>Terveydenhuollon rahoituspohjan vahvistaminen, laajempi kokonaisuus, jos lisätehtäviä -&gt; rahoitus täysimääräisenä, ohjausjärjestelmän kehittäminen.</t>
  </si>
  <si>
    <t>hankasalmi@hankasalmi.fi</t>
  </si>
  <si>
    <t>Valtionosuusjärjestelmässä sosiaali- ja terveystoimen kohdalla väestön ikärakenteen ja sairastavuuden aiheuttamat kulut tulisi ottaa nykyistä paremmin valtionosuuskertoimissa huomioon. Parhaiten tämä onnistuisi todennäköisesti sillä, että kertoimissa entistä vahvemmin painottuisivat yleisimpien kansantautien vaikutukset, kuten muutama vuosi sitten suunnittelussa valtionosuusjärjestelmän uusimisessa oli tavoitteena. Tuo uudistushan jäi globaalin talouskriisin jalkoihin.</t>
  </si>
  <si>
    <t>kunta@kannonkoski.fi</t>
  </si>
  <si>
    <t>- ennakoitavuuden lisääminen ja järjestelmän yksinkertaistaminen ja selkeyttäminen (lienee ollut tavoitteena jokaisessa toteutetussa valtionosuusuudistuksessa!)
- alueellisten erojen tasaamista tarvitaan edelleen
- kunnille annettavien tehtävien kustannuksista täysimääräinen rahoitus</t>
  </si>
  <si>
    <t>luhanka@luhanka.fi</t>
  </si>
  <si>
    <t>Tärkeää on, että rahoitus- ja valtionosuusjärjestelmä vastaa kunnille valtion toimesta asetettuja tehtäviä. Kunnille asetetut tehtävät ovat kasvaneet vuosi vuodelta ja samanaikaisesti niitä vastaava rahoitus on jäänyt jälkeen. Valtionosuusjärjestelmää uudistettaessa tulee huomioida rahoitusresurssien ja kunnille annettavien tehtävien vastaavuus. Vastuu peruspalvelluista on yhteinen valtiolle ja kunnille. Valtionosuusjärjestelmän tulee olla oikeudenmukainen siten, että kaikille Suomen kansalaisille voidaan turvata peruspalvelut asuinpaikasta ja kunnan varallisuudesta riippumatta.
Kunnan näkemyksen mukaan kuntien rahoitus- ja valtionosuusjärjestelmän uudistamisessa tulee myös huomioida Suomen Kuntaliiton raportissa Kuntatalouden vakauttaminen (pvm.8.2.2012) esitetyt toimet kuntien veropohjan laajentamiseksi, valtionosuusjärjestelmän uudistamiseksi, talouden elvyttämiseksi (mm. koulujen peruskorjaukset) sekä esitykset kuntien toimintaan ja kunta-valtiosuhteen kehittämiseen.
Edellä mainitun lisäksi Luhangan kunta pitää tärkeänä, että kiinteistöveron poistaminen verotulotasauksesta jää pysyvästi voimaan ja kuntien yhteisövero-osuuden korotus säilyisi myös nykyisen päätöksen jälkeen.</t>
  </si>
  <si>
    <t>sallan.kunta@salla.fi</t>
  </si>
  <si>
    <t>Veronkantopuolella täytyy tehdä kaksi periaatteellista uudistusta:
-	Nykyiset verot tulee kohdentaa oikeudenmukaisemmin kunnille
-	Nykyisen veropohjan huomattava laajentaminen uusilla veroilla
Yhteisöverolle pitää säätää pääkonttorileikkuri. Kun yhteisöverouudistusta tehtiin, oli valmistelussa mukana pääkonttorileikkuri yhteisöverolle, mutta se putosi valmistelutyön loppumetreillä pois.  Uudistuksen jälkeinen aika on vain kärjistänyt pääkonttoriosuuden suhteetonta kasvua, koska maakunnista on duunariporukkaa ulkoistettu kiihtyvällä tahdilla.  Vantaan suurin yhteisöveronmaksaja on Metsähallitus, jonka operatiivinen toiminta ja tulot tulevat maaseudulta.
Myös pääkonttoriosuudet palkkaverotuksesta ovat kohtuuttoman suuret, koska pääkonttorien henkilömääräosuus on suhteellisesti kasvanut työtekijäportaan toimintojen ulkoistamisen ja johtoportaan kymmenkertaisten palkkojen ja optiojärjestelyjen vuoksi. Tämä näkyy suoraan palkkaverotuksen kohdentumisesta niille alueille, joissa isojen yhtiöiden pääkonttorit sijaitsevat eli pääkaupunkiseudulle.
Tämän lisäksi kuntien alueilta kannetusta arvonlisäverosta osa tulisi tuloutua suoraan kunnille. Esimerkiksi Lapissa palvelusektori on merkittävä, mutta vahvan palvelusektorin verotulo on enimmäkseen arvonlisäveroa. Muutoin palveluelinkeinot verovaikutus paikallisiin kuntiin on toiminnan laajuuteen nähden pientä. Esimerkiksi Kanariansaarten mallia noudattaen paikallinen/alueellinen taso saisi osuuden kannetusta arvonlisäverosta ja Tirolin mallissa kannetaan kaikilta matkailijaveroa, jolla rahoitetaan yhteismarkkinointia.
Edelleen kiinteistöverotuksen keskinäiset sidokset tulee poistaa. Valtion kiinteistöt tulee asettaa kiinteistöverolle ja kuntayhtymien ja muiden kuntien 100% yhteisesti omistamat kiinteistöt tulee vapauttaa kiinteistöverosta.
Uusina verotuskohteina kiinteistöverotuksen piiriin tulisi asettaa valtion omistamat suojelualueet Sallan kunnan tekemän verotuspäätöksen mukaisesti. Myös kaivosalueet, vesivarastot ja valuma-alueet tulee asettaa kiinteistöveron piiriin.
Kaivostoiminnasta tulee kantaa kunnille maksettava louhintamaksu, koska suurin osa kaivoksista on nyt ja tulevaisuudessa Metsähallituksen mailla jolloin vähäinenkin hyöty menee kunnan ohi valtion kassaan maavuokrina ja lupamaksuina.
Myös kaksoiskuntalaisuuskäsite tulee virallistaa jolloin osa verosta maksetaan vakituiseen asuinpaikkakuntaan ja osa vapaa-ajan asuinkuntaan. Tämä kompensoi vapaa-ajan asumisesta kunnille aiheutuvia kuluja ja varmistaa vapaa-ajan asumisseutujen infran kunnossapidon ja ympärivuotisen elämän, jotta vapaa-ajan asukkaille pystytään tarjoamaan korkea palvelutaso, johon he ovat vakituisessa asuinkunnassaan tottuneet.</t>
  </si>
  <si>
    <t>kanslia@hamina.fi</t>
  </si>
  <si>
    <t>kirjaamo@naantali.fi</t>
  </si>
  <si>
    <t>Valtionosuusjärjestelmää tulisi kehittää siten, että voitaisiin nykyistä paremmin vastata seudun yhteisistä vetovoima- tai haittakustannuksista ja vähentää osaoptimoinnin mahdol-lisuuksia eli otettaisiin huomioon päävastuun kantavan kunnan asema.
Valtionosuusjärjestelmää kehitettäessä tulisi huolehtia siitä, että yksikään kunta ei joutuisi kokonaisuudessaan nettomaksajaksi.
Rahoitus- ja valtionosuusjärjestelmän kokonaisuudistuksen yhteydessä voitaisiin selvittää pääomaveron osittaista ohjaamista kuntien rahoituspohjan vahvistamiseksi. Näin voitaisiin parantaa kuntien itsenäistä mahdollisuutta palvelujensa tuottamiseen ja järjestämiseen.</t>
  </si>
  <si>
    <t>inari@inari.fi</t>
  </si>
  <si>
    <t>Valtionosuusjärjestelmän tulee antaa edellytykset uusien kuntien toimintaan. Järjestelmän tulee ottaa huomioon erityisesti pitkistä etäisyyksistä, harvasta asutuksesta ja saamelaisuudesta aiheutuvat palvelutuotannon lisäkustannukset.</t>
  </si>
  <si>
    <t>vahakyro@vahakyro.fi</t>
  </si>
  <si>
    <t>Järjestelmän tasapuolisuus. Järjestelmän tulisi tuottaa palvelutuotannon osalta samantyyppisille kunnille samansuuruinen julkinen rahoitus.</t>
  </si>
  <si>
    <t>kirjaamo@jamsa.fi</t>
  </si>
  <si>
    <t>Järjestelmä on saatava yksinkertaisemmaksi ja selkeäksi.  Valtionosuudet pitää pystyä ennustamaan luotettavasti jo edellisen vuoden keväällä. 
Yhteisöveron jako-osuudet kunnille tulee säilyttää</t>
  </si>
  <si>
    <t>uusikaupunki@uusikaupunki.fi</t>
  </si>
  <si>
    <t>Valtionosuusjärjestelmää tulisi muuttaa selkeästi nykyistä huomattavasti enemmän kannustavaksi esim. siten, että muodostettavalla vahvalla peruskunnalla olisi todellisia mahdollisuuksia alueensa kaikinpuoliseen kehittämiseen myös tulevaisuudessa.</t>
  </si>
  <si>
    <t>kirjaamo@espoo.fi</t>
  </si>
  <si>
    <t>Valtionosuusjärjestelmän tulee olla läpinäkyvä, vastata todellisia kustannuksia ja ohjata sekä kannustaa kuntia järkevään toimintaan ja taloudellisuuteen.  Valtionosuusjärjestelmän tulisi myös tukea tuottavuutta ja kansalaisten osallistumista lisäävää kehitystyötä sekä palveluiden järjestämisen uudistamista ja tuottamistapojen monipuolistamista.
Valtionosuusuudistusta tulee jatkaa vuonna 2009 valmistuneen selvityksen periaatteiden ja taustalla olleiden tutkimustulosten pohjalta. 
Valtionosuusjärjestelmän uudistusta jatketaan määräytymisperusteiden kehittämiseksi nykyistä oikeudenmukaisemmiksi ja paremmin kuntalaisten palvelutarvetta kuvaaviksi. 
Valtionosuusjärjestelmää on kehitettävä siten, että se kannustaa kustannusvaikuttavaan toimintaan, laajempien palvelukokonaisuuksien muodostamiseen ja palvelujen tehostamiseen, sekä sairauksien ennalta ehkäisyyn kannustavaksi. Valtionosuusjärjestelmän määräytymisperusteiden kehittäminen olisi tärkeää lastensuojelukertoimen ja sairastavuuskertoimen osalta. 
Valtionosuusjärjestelmä on tehtävä pääkaupunkiseudun erityiskustannukset huomioon ottavaksi. Valtionosuuksien jaon perusteena olevaa kriteeristöä tulee laajentaa mm. ottamaan huomioon vieraskielisen väestön synnyttämät kustannukset.  Maahanmuutto on pitkällä aikavälillä merkittävä osaratkaisu Suomen ikärakenne- ja työvoimaongelmiin. Positiiviset vaikutukset kansantalouteen ja kuntatalouteen tulevat viiveellä, joten rahoitusjärjestelmässä kustannukset on sisällytettävä valtionosuusrahoitukseen nykyistä paremmin. 
Kaupunkien joukkoliikenteen tukemiseen kohdistettua taajamarakennekorotuksen rahoitusta tulee merkittävästi lisätä ja sen porrastusta tulee tarkistaa. Valtionosuutta pääväylien rakentamisen ja ylläpidon rahoituksessa on lisättävä. Varsinkin pääkaupunkiseudulla rahoitusvastuuta ollaan siirtämässä kunnille enenevässä määrin. 
Valtionosuusjärjestelmän sisään on rakennettu erilaisia valtionosuuksiin sinänsä kuulumattomia eriä, jotka vääristävät valtionosuuksien määrän ja kehityksen hahmottamista. Verotulotasauksen jälkeen merkittävin lienee veromenetysten kompensaatio, jota Espoon vuoden 2012 laskelmaan sisältyy noin 6,5 miljoonaa euroa.
Verotulotasaus on osa valtionosuusjärjestelmää. Kaikkiaan 61 kuntaa maksaa tasausta. Ts. niiden valtionosuutta vähennetään tasauksen perusteella. Kauniaisen vähennys vuonna 2012 on 1 238 € / asukas, Espoon 704 € / asukas, Helsingin 490 € / asukas ja Vantaan € 296 € / asukas. 
Valtionosuusjärjestelmää uudistettaessa siihen sisältyvä verotulotasaus on syytä säilyttää. Helsingin seudun suuret kaupungit ovat merkittäviä verotuloihin peruvien valtionosuuksientasauksen maksajia.  Espoon kaupunki on maksanut verotulotasausta vuosina 2002 - 2011 yhteensä 125 milj. euroa enemmän kuin se on saanut valtionosuuksia. Espoo on maksanut verotulotasausta vuosina 2002 - 2011 yhteensä 1 597 milj. euroa. Valtionosuuksia Espoo on samana ajanjaksona saanut 1 472 miljoonaa euroa.
Espoo on maksanut verotulotasausta vuosina 2002 - 2011 vuodessa keskimäärin 160 miljoonaa euroa. Espoon kaupunki pitää tasausjärjestelmää sinänsä tarpeellisena. Se pitäisi kuitenkin pitää selvästi erillisenä eränä valtionosuuslaskelmissa ja valtionosuuksia koskevissa tilastoissa ja muussa informaatiossa. Näin pysyisi paremmin tiedossa, kuinka ison osan verorahoituksestaan tasauslisää saavat kunnat saavat muutoin kuin omalla veronkannollaan ja kuinka paljon tasausta maksavat kunnat osallistuvat muiden tasausta saavien kuntien rahoitukseen.
Pääkaupunkiseudun erityispiirteenä on maahanmuuttajien suuri määrä ja huono-osaisuuden kasautuminen. Maahanmuuttajista suurin osa muuttaa lopulta pääkaupunkiseudulle. Heistä aiheutuvia kustannuksia on otettu huomioon opetustoimen valtionosuusjärjestelmässä. Maahanmuuttajien palvelukäytön tilastoinnissa on puutteita sosiaali- ja terveystoimen osalta. Tämän vuoksi järjestelmää tulisi kehittää siten, että maahanmuuttajista ja syrjäytymisestä aiheutuvat kustannukset tulee ottaa aiempaa paremmin huomioon.
Valtionosuusjärjestelmä ottaa mm. ikärakenteen ja sen kehityksen huomioon. Järjestelmä pohjaa jo valmiiseen tilastopohjaan, joka ei ota riittävästi huomioon väestön ja ikärakenteen muutosta. Väestötekijöistä lähtevä palvelutarpeen kasvu vaatii ennakoivaa suunnittelua ja merkittävässä määrin - muutosnopeudesta riippuen - uusia investointeja.
Huostaan otettujen lasten lukumäärä on herkkä tieto, jolla on kuntakohtaiseen valtionosuuteen suuri merkitys. Espoo on ainakin kerran joutunut hakemaan muutosta tilastotietoihin näiltä osin. Toinen näkökulma tähän on, että nykyinen peruste suosii kovia toimia eli huostaanottoa avohuollollisten ja ennakoivien ja ennaltaehkäisevien toimien asemasta. Laskentapäivällä voi mahdollisesti spekuloida. Voisiko perusteena olla kunnan lastensuojelulasten huostassaolopäivien suhde valtakunnan vastaavaan, (esim. edellisen vuoden toteuma)? Ja olisiko mahdollista löytää toimenpiteisiin kerrointekijää, josta saadaan yksimielisyys?
Valtionosuusjärjestelmästä puuttuu kannustavuus. Painopistettä pitäisi siirtää sellaisiin perusteisiin, jotka tukevat ihmisten omatoimisuutta, läheistukea, raskasta palvelutarvetta vähentäviä ennakoivia toimintatapoja ja palveluja. Omatoimisuutta ja toimintakykyä tulisi tukea sähköisillä palveluilla ja muilla edellytyksiä luovilla ratkaisuilla ja yleensä rohkaista innovatiivisiin kunnan omiin ja yritysten ja yhteisöjen palveluratkaisuihin. Sähköiset palvelut ovat jo nyt vähentäneet tuntuvasti matkustustarvetta ja edelleen hoivaan ja hoitoon on sovellettavissa kehittynyttä tekniikkaa. Asutuksen syrjäisestä sijoituksesta tai haja-asutuksesta ei tulisi palkita kuntaa, vaan arvioida kuntalaisten tilanteesta käsin mahdollisuudet ja edellytykset saada lähipalvelut. Jo nyt erilaiset Kela- ym. muut tuet ottavat huomioon liikenteellisestä etäisyydestä johtuvia tekijöitä.
Valtionosuusjärjestelmän tulisi ottaa huomioon, että se osaltaan tukee järkevän kokoisia, tasavertaiset palvelut tarjoavia sosiaali- ja terveystoimen palvelualueita ja -rakenteita.</t>
  </si>
  <si>
    <t>kunta@pirkkala.fi</t>
  </si>
  <si>
    <t>Kunnille lisättävien tehtävien rahoitusta on lisättävä merkittävästi annettavien tehtävien suhteessa. Uusien kunnille annettavien tehtävien rahoitus on jäänyt suppeaksi.</t>
  </si>
  <si>
    <t>info@karjalohja.fi</t>
  </si>
  <si>
    <t>palvelupiste@mantsala.fi</t>
  </si>
  <si>
    <t>Kuntien vastuulle ei tule siirtää uusia tehtäviä ilman että niihin osoitetaan rahoitusta (kunnallisverorasituksen kasvun rajoittaminen)
Yksikköhinnat ja laskennalliset kustannukset tulisi vastata todellisia kustannuksia. Kustannustenjaon tarkistukset tehdään nykyisin neljän vuoden välein. Valtionosuuden perusteena olevat yksikköhinnat ovat jääneet toteutuneita kustannuksia pienemmiksi.
Koulutus- ja varhaiskasvatuspalvelujen valtionosuuksissa tulisi huomioida paremmin kasvavien kehyskuntien tarpeet, mm. palvelujen määrällinen kasvu ja investointitarpeet.
Ikärakenteessa ja huoltosuhteessa tapahtuu voimakas muutos 2020-2030-2040. Jotta kunnat pystyisivät vastaamaan kasvavaan palvelu-tarvehaasteeseen, tulee kuntien sosiaali- ja terveydenhuollon palvelurakennetta kehittää. Valtionosuusjärjestelmän tulisi tukea palvelurakenteen muutosten toteuttamisen käytännön ratkaisuja - mielellään etupainotteisesti. Tämä ohjaisi kuntia valmistautumaan tulevaan ikärakennemuutokseen riittävän ajoissa. Valtionosuutta tulisi ohjata palvelurakenteen toteuttamiseen lakisääteisten velvoitteiden mukaisen toiminnan kehittämiseen, mutta myös lakisääteisten velvoitteiden ulkopuoliseen palvelutoimintaan.</t>
  </si>
  <si>
    <t>info@muurame.fi</t>
  </si>
  <si>
    <t>Valtionosuusjärjestelmän tarkoituksena on maksaa kunnille palvelui-den tuottamisesta kuntalaisille syntyviä kustannuksia. Nykyisen valtionosuusjärjestelmän suurin heikkous on verotulojen tasaus, joka pitäisi ehdottomasti oikaista. Järjestelmä ei kannusta kuntia millään tavalla kasvattamaan verotulojaan  vaan toimii nykyisellään automaattina ja vain rankaisee niitä kuntia, jotka kehittävät omia toimin-tatapojaan (mm. elinkeinopolitiikka) verotulojen saamiseksi.</t>
  </si>
  <si>
    <t>kirjaamo@nivala.fi</t>
  </si>
  <si>
    <t>Valtionosuus- ja verotulontasausjärjestelmän on oltava yksinkertainen, läpinäkyvä ja oikeudenmukainen.</t>
  </si>
  <si>
    <t>sastamala@sastamala.fi</t>
  </si>
  <si>
    <t>Järjestelmään tulisi rakentaa kannustimia, jotka motivoivat tuottavuutta ja vaikuttavuutta parantavien palvelurakenteiden, palvelumallien, palveluprosessien ja toimintatapojen uudistamiseen.  Kannustimia ei tarvitse rakentaa kaikkia kerralla valmiiksi, koska objektiivisten kriteerien rakentaminen voidaan arvioida vaikeaksi.  Sosiaali- ja terveystoimesta olisi aloitettava, koska sillä toimialalla on suurin rahavirta.
Sosiaali- ja terveystoimessa olisi tarpeen lisätä laajan hankekokonaisuuden koordinaatiota ja kohdentaa resursseja hakkeisiin, jotka ovat kuntia ja kuntalaisia aktivoivia ja joista seuraa mahdollisuus saada valtionosuusjärjestelmän piirissä rahoitusta sitten, kun hankkeen jalkeen uusi kehitetty toimintamuoto on käytössä.</t>
  </si>
  <si>
    <t>kirjaamo@aanekoski.fi</t>
  </si>
  <si>
    <t>Uudistaminen tavoitteena järjestelmän selkeyttäminen, avoimuuden lisääminen sekä tuottavuuden tukeminen.</t>
  </si>
  <si>
    <t>kirjaamo@sipoo.fi</t>
  </si>
  <si>
    <t>Kuntien tulopohjan vahvistaminen lainsäädäntöteitse on välttämätöntä. 
Verotulojen osuutta kuntien tuloista pitää vahvistaa vähennyksiä karsimalla tai siirtämällä niitä valtionveroihin.
Kiinteistöjen verotusarvojen pohjana käytettävää arvojen määrittelyä tulee kehittää niin, että arvot vastaavat paremmin kiinteistöjen käypää arvoa. 
Osa pääomatuloverojen tuotosta pitäisi tulouttaa kunnille. Kuntien on joka tapauksessa vastattava myös pääomatuloja saavien henkilöiden palveluista. 
Jäteveron tuoton tilittäminen kunnille on perusteltua, koska jätehuollon järjestäminen on kuntien vastuulla. Lisäksi ns. isännättömien saastuneiden maiden puhdistuskustannukset lankeavat pääsääntöisesti kuntien vastuulle. 
Myös maksutuottojen roolia kuntien tuloperustana tulisi voida vahvistaa. Samalla maksujen rooli palvelujen kysynnässä kasvaisi.</t>
  </si>
  <si>
    <t>kunta@karijoki.fi</t>
  </si>
  <si>
    <t>Rahoitus- ja valtionosuusjärjestelmää tulee uudistaa siten, että se nykyistä
	paremmin ottaa huomioon kuntien ikärakenteen, huoltosuhteen, kuntalais-
	ten sairastavuuden, työttömyyden,  kunnan sijainnin, kuntalaisten tulo-
	tason.
	Rahoitusjärjestelmä ei saa olla herkkä suhdannevaihteluille.
	Nykyisin laissa oleva päivähoitokerroin, jossa huomioidaan vain palvelu- ja
	jalostusaloilla toimiva työllinen työvoima  suhteessa kunnan työlliseen
	työvoimaan tulee muuttaa niin, että siinä huomioidaan myös maataloudessa
	palveleva työvoima, koska  tänä päivänä maatalouden yksiköt ovat niin suuria,
	että siellä päivähoidon tarve on ainakin yhtä suuri ellei suurempi kuin muissa
	ammattiryhmissä.
	Kiinteistövero tulee palauttaa verotulojen tasaukseen. Keskuskunnissa ja
	muissa vastaavissa  on paljon sellaista ”kiinteistömassaa”, joka on yhteisesti
	verorahoille rakennettua/ylläpidettyä ja josta kiinteistövero menee sijaintikun-
	nalle muun hyödyn ohella.</t>
  </si>
  <si>
    <t>kunta@marttila.fi</t>
  </si>
  <si>
    <t>Mikäli valtio antaa kunnille uusia tehtäviä, sen tulee osallistua tasavertaisesti niiden rahoitukseen. 
Kunnallisverotukseen tehdyt vähennykset ovat jatkuvasti heikentäneet kuntien verotuloja. Vaikka nimellinen tuloveroprosentti on noussut, efektiivinen veroaste on kuitenkin jopa laskenut. 
Valtionosuusjärjestelmässä tulee myös jatkossa huomioida kuntien erilaiset lähtökohdat. Kiinteistöverotulojen poistaminen verotulojen tasauksesta kohteli kuntia eriarvoisesti.</t>
  </si>
  <si>
    <t>leminkunta@lemi.fi</t>
  </si>
  <si>
    <t>Kuntalaisten yhdenvertaisuuden ja tasapuolisuuden turvaaminen riippumatta asuinpaikasta.</t>
  </si>
  <si>
    <t>hattulan.kunta@hattula.fi</t>
  </si>
  <si>
    <t>Valtionosuusjärjestelmä tulee säilyttää nykyisen kaltaisena. Kuntaliitoksilla ei poisteta valtionosuusjärjestelmän tarvetta</t>
  </si>
  <si>
    <t>taivalkoski.kunta@taivalkoski.fi</t>
  </si>
  <si>
    <t>Valtionosuusjärjestelmän osalta sen perustana olevat tilastot pitää päivittää. Lisäksi järjestelmään pitäisi saada kannustavuutta hyvistä onnistumisista, eikä pelkästään kompensointia huonosta tilanteesta. Mikäli kunnille tulee lisää tehtäviä, pitää niitä seurata täysimääräinen kulujen kompensointi.</t>
  </si>
  <si>
    <t>kirjaamo@siilinjarvi.fi</t>
  </si>
  <si>
    <t>Nykyinen rakenne on hyvä sosiaali- ja terveydenhuollon osalta. Opetus- ja sivistystoimen valtionosuusmenettelyssä tulisi myös päästä samaan yhden putken valtionosuus menettelyyn ja lisäksi siirtää valtionosuudet kokonaisuudessaan yhden ministeriön alaisuuteen. Siirto edesauttaisi menettelytapojen yhdenmukaistamista ja kuntatalouteen keskeisesti vaikuttavan rahoitusmekanismin kokonaisuuden hahmottamista.
Valtionosuuksien ennustettavuus ja jatkuvuus on toteuduttava. Laskennallisten perusteiden tarkistaminen tulisi tapahtua nykyistä 4-vuotiskautta useammin, mielellään vuosittain. Kuntien valtionosuuksien kautta saaman rahoituksen muutosten tulisi tapahtua hallitusti ja talouden sopeutuksen kannalta tarkasteltuna riittävän pitkällä ja vähintään valtuustokauden mittaisella aikajänteellä. Perusteltua tämä on jo sitäkin kautta, että valtio edellyttää kunnilta pitkäjänteistä talouden suunnittelua. 
Uusia, kuntien taloutta rasittavia palveluita ei tule säätää. Jos uusia valtionosuuteen sisällytettäviä palveluita kunnille kuitenkin sälytetään, tulee valtion joko ottaa niistä täysi taloudellinen vastuu tai purkaa kuntien aikaisempia velvoitteita siten, että nettorasitus ei kasva. Uusien toimintojen kohdalla kustannusneutraaliuden lisäksi niiden lanseerauksessa läpinäkyvyyden tulee olla korostetusti esillä siten että valtionosuusuudistusten vaikutukset näkyvät selkeästi eriteltynä kunkin kunnan valtionosuuspäätöksessä.
Kunnilta valtiolle voitaisiin siirtää omaishoidontuki, toimeentulotuen myöntäminen osaksi Kelan ja työvoimahallinnon tukien myöntämistä.</t>
  </si>
  <si>
    <t>kirjaamo@kiiminki.fi</t>
  </si>
  <si>
    <t>kunta@toysa.fi</t>
  </si>
  <si>
    <t>Pahoitus- ja valtionosuusjärjestelmän uudistamisessa olisi huomioitava:
- peruspalvelujen rahoitus on turvattava maan eri osissa
-valionosuuksia ei saisi edelleenkään huomattavasti "korvamerkitä"
- lainsäädännöllä tulisi kannustaa kuntia elinvoiman vahvistamiseen ja sitä kautta verokertymän lisäämiseen.
- valtion on kannettava selkeämmin rahoitusvastuu kunnallisten palvelujen ja toimintojen lisäämisestä</t>
  </si>
  <si>
    <t>kunta@suomussalmi.fi</t>
  </si>
  <si>
    <t>Kuntien rahoitus- ja valtionosuusjärjestelmä toimivat pääosiltaan hyvin nykymuodossaan. Järjestelmän muuttaminen on tarpeetonta ja hämmentää vain kuntakenttää entisestään.</t>
  </si>
  <si>
    <t>kirjaamo@lapua.fi</t>
  </si>
  <si>
    <t>Valtion tulee keventää velvoittavaa lainsäädäntöä. Jos valtio tekee velvoittavaa lainsäädäntöä, tulee sen turvata myös rahoitus. Kunnille tulee antaa enemmän liikkumavaraa maksujen ja taksojen määrittelyssä esim. terveyskeskusmaksut.</t>
  </si>
  <si>
    <t>kunta@lapinjarvi.fi</t>
  </si>
  <si>
    <t>- Kunnille määrättyjen uusien tehtävien/velvoitteiden rahoittaminen valtionosuuksilla kuntien oma rahoituspohja huomioiden
- Kuntien veropohjan laajentaminen ja kiinteistöjen veroarvojen läpikäyminen maanlaajuisesti.
- Pääomaverotulojen tuotosta osa tulisi tulouttaa kunnille, koska pääomatulojen saajat käyttävät kunnallisia palveluita.
- Jäteveron tuoton osoittaminen kunnille.
- Verotulojen tasoitusjärjestelmän säilyminen nykyisellä tasolla.
- Valtion tekemät verokevennykset tulee kohdistua suoraan valtion saamiin verotuloihin</t>
  </si>
  <si>
    <t>kunta@jalasjarvi.fi</t>
  </si>
  <si>
    <t>Erikoissairaanhoidon rahoitus pitää selvittää!</t>
  </si>
  <si>
    <t>kirjaamo@ylojarvi.fi</t>
  </si>
  <si>
    <t>Kuntien tehtäviä on lisätty huomattavasti viime vuosina tehtäviin osoitetun valtion rahoituksen ollessa riittämätöntä. Valtionosuusjärjestelmää tulisi yksinkertaistaa ja kehittää enemmän ns. yhden putken mallin suuntaan. Kuntien välistä tulojen tasausta tulisi kehittää nykyisestä verotuloihin perustuvasta valtionosuuden tasauksesta niin, että tasauksen saannin kriteereinä olisivat muutkin tekijät kuin laskennallinen verotulo. Valtionosuusjärjestelmän tulisi kannustaa hyvään taloudenhoitoon.</t>
  </si>
  <si>
    <t>parainen@parainen.fi</t>
  </si>
  <si>
    <t>Statsandelarna och skatteutjämningen bör fortsättningsvis garantera en jämställdhet mellan medborgarna oberoende av hemkommun. Det är också nödvändigt att man beaktar faktorer som fördyrar ordnandet av servicen, exempelvis tvåspråkighet, skärgård och integrering av invandrare.
Fastighetsskatten borde utvecklas och ges kommunerna möjlighet att via denna erhålla större inkomster. Idag är grunden för bestämmande av fastigheternas värde inte fungerande, men statsmakten har inte vidtagit åtgärder för att korrigera felaktigheterna. Bara genom detta kunde kommunernas inkomster ökas och ekonomi stärkas.
Beskattningen av deltidsboende borde tas upp för utredning.</t>
  </si>
  <si>
    <t>info@konnevesi.fi</t>
  </si>
  <si>
    <t>Valtionosuusjärjestelmässä sosiaali- ja terveystoimen kohdalla väestön ikärakenteen ja sairastavuuden aiheuttamat kulut tulisi ottaa nykyistä paremmin huomioon valtionosuuksissa.</t>
  </si>
  <si>
    <t>kirjaamo@saarijarvi.fi</t>
  </si>
  <si>
    <t>Uudistustarpeet johtuvat tulevista kuntalainsäädännön muutoksista, mm. kuntien tehtävistä ja niiden mahdollista muutoksista. Rahoitus- ja valtionosuusjärjestelmän muutoksilla ei saisi heikentää kuntien kykyä vastata tehtävistään. Kuntien tehtävien lisääntyessä tulisi vastaavasti turvata riittävät resurssit valtion toimesta.</t>
  </si>
  <si>
    <t>staden@narpes.fi</t>
  </si>
  <si>
    <t>Nuvarande finansierings- och statsandelssystem är funktionsdugligt och fördelar medel så att en förhållandevis jämlik service kan upprätthållas i hela landet. Vissa mindre justeringar bör dock göras, speciellt gällande beräkningarna av dagvårdskoefficienten, så att alla näringar beaktas likvärdigt.</t>
  </si>
  <si>
    <t>info@virolahti.fi</t>
  </si>
  <si>
    <t>Kuntien rahoitus- ja valtionosuusjärjestelmän tärkein funktio on turvata kuntalaisille asianmukaiset lähipalvelut koko maassa tasapuolisesti ja kattavasti. Järjestelmän on otettava huomioon kuntien lisääntyneet ja lisääntyvät tehtävät täysimääräisesti.</t>
  </si>
  <si>
    <t>harjavallan.kaupunki@harjavalta.fi</t>
  </si>
  <si>
    <t>Nykyinen valtionosuusjärjestelmä on monimutkainen, useiden erilaisten aikojen kuluessa syntyneiden laskentajärjestelmien summa. Järjestelmää tulee yksinkertaistaa ja selkeyttää ja sen läpinäkyvyyttä lisätä. Nykyisessä järjestelmässä on elementtejä, jotka eivät varsinaisesti ole valtionosuuksia, kuten verotulotasaus, joka on kuntien keskinäistä tulonsiirtoa, ei valtionosuutta. Verovähennysten kompensaatio valtionosuuksissa heikentää kuntien valtionosuuksien vertailukelpoisuutta.
Valtionosuusuudistuksen tulee tukea kuntien palvelurakenteiden kehittämistä. Valtionosuuksien lähtökohtana tulee olla kuntakohtainen palvelujen tarve. Järjestelmää tulee kehittää väestön ikärakenteen paremmin huomioivaksi. Esimerkiksi asukaskohtaisesti määräytyvä toisen asteen koulutuksen ja ammattikorkeakoulutuksen rahoitusosuus ei ole oikeudenmukainen olosuhteissa, joissa kuntien väestörakenteet erilaistuvat voimakkaasti. 
Valtionosuutta tarvitaan edelleen alueellisen tasa-arvoisen palvelutuotannon mahdollistajana. Kunnat tarvitsevat edelleen myös harkinnanvaraista valtionosuutta tai tukea nopeasti muuttuvassa maailmassa, jossa on mahdotonta ennakoida kaikkia äkillisiä muutoksia, jotka voivat muuttaa täysin kunnan rahoituspohjan. 
Sosiaali- ja terveydenhuollon monikanavainen rahoitusjärjestelmä päällekkäisine organisaatioineen tulee purkaa ja siirtyä läpinäkyvämpään rahoitusjärjestelmään. Samalla on tarpeen määritellä yksityisen ja julkisen terveydenhuollon toiminnalliset rajat ja vastuut terveydenhuollon toteuttamisessa. 
Valtionosuusjärjestelmän tulisi ohjata kuntia valmistautumaan ikärakennemuutokseen riittävän ajoissa. Tämä tarkoittaa valtionosuuden myöntämistä palvelutuotannon kehittämiseen, muutoksiin varautumiseen ja tuottavuuden lisäämiseen. Nyt valtionosuus kuluu pelkästään lakisääteisten velvoitteiden hoitamiseen. Myös lakisääteisten velvoitteiden ulkopuoliseen palvelutoimintaan tarvitaan valtionosuutta, ettei niiden toiminta rapaudu velvoitteiden puristuksessa. Myös palvelurakennetta tukeviin investointeihin tarvitaan valtionosuutta. 
Toisaalta valtionosuusjärjestelmän ei tule liiaksi tukea epätarkoituksenmukaisia palvelujärjestelmiä. Esimerkkinä mainittakoon erityisopetus, jossa ensisijaisesti valtiovallan tekemien linjausten seurauksena vuosina 1995-2010 erityisopetukseen siirrettyjen oppilaiden määrä on kolminkertaistunut (3 % -&gt; 8,5 %), kun kunnille on maksettu erityisoppilaista korotettua yksikköhintaa.
Valtionosuusuudistuksen ei pidä tarkoittaa valtionosuuksien vähentämistä tai leikkauksia kuntarakenneuudistuksen turvin. Tosiasia on, että palvelujen tarvitsijoiden määrä kasvaa, eikä mahdollinen kuntarakenneuudistus sitä mitenkään poista. 
Yksikköhintojen ja laskennallisten kustannusten tulee vastata todellisia kustannuksia. Kustannustenjaon tarkistukset tehdään nykyisin neljän vuoden välein. Valtionosuuden perusteena olevat yksikköhinnat ovat jääneet toteutuneita kustannuksia pienemmiksi. 
Valtionosuusjärjestelmään tulisi sisältyä automatiikka uusien kunnille määrättävien velvoitteiden rahoittamiseksi.
Muilta osin luotamme Suomen Kuntaliiton asiantuntemukseen kuntien rahoitus- ja valtionosuusjärjestelmän uudistamisessa.</t>
  </si>
  <si>
    <t>kunta@joutsa.fi</t>
  </si>
  <si>
    <t>- valtionosuusperusteet ovat nykyisellään tomivat
- valtion määräämien tehtävien jako, siihen tarvittava rahoitus ja taksoitus
- verojen jako asuin- ja vapaa-ajanasuntokuntaan
- syrjäisyyslisän uudelleen arviointi
- kalliiden hoitojen/palvelujen tasaus, mm. huostaanotot</t>
  </si>
  <si>
    <t>kirjaamo@nakkila.fi</t>
  </si>
  <si>
    <t>Nykyinen valtionosuusjärjestelmä on monimutkainen, useiden erilaisten aikojen kuluessa syntyneiden laskentajärjestelmien summa. Järjestelmää tulee yksinkertaistaa ja selkeyttää ja sen läpinäkyvyyttä lisätä. Nykyisessä järjestelmässä on elementtejä, jotka eivät varsinaisesti ole valtionosuuksia, kuten verotulotasaus, joka on kuntien keskinäistä tulonsiirtoa, ei valtionosuutta. Verovähennysten kompensaatio valtionosuuksissa heikentää kuntien valtionosuuksien vertailukelpoisuutta.
Valtionosuusuudistuksen tulee tukea kuntien palvelurakenteiden kehittämistä. Valtionosuuksien lähtökohtana tulee olla kuntakohtainen palvelujen tarve. Järjestelmää tulee kehittää väestön ikärakenteen paremmin huomioivaksi. Esimerkiksi asukaskohtaisesti määräytyvä toisen asteen koulutuksen ja ammattikorkeakoulutuksen rahoitusosuus ei ole oikeudenmukainen olosuhteissa, joissa kuntien väestörakenteet erilaistuvat voimakkaasti. 
Valtionosuutta tarvitaan edelleen alueellisen tasa-arvoisen palvelutuotannon mahdollistajana. Kunnat tarvitsevat edelleen myös harkinnanvaraista valtionosuutta tai tukea nopeasti muuttuvassa maailmassa, jossa on mahdotonta ennakoida kaikkia äkillisiä muutoksia, jotka voivat muuttaa täysin kunnan rahoituspohjan. 
 Sosiaali- ja terveydenhuollon monikanavainen rahoitusjärjestelmä päällekkäisine organisaatioineen tulee purkaa ja siirtyä läpinäkyvämpään rahoitusjärjestelmään. Samalla on tarpeen määritellä yksityisen ja julkisen terveydenhuollon toiminnalliset rajat ja vastuut terveydenhuollon toteuttamisessa. 
Valtionosuusjärjestelmän tulisi ohjata kuntia valmistautumaan ikärakennemuutokseen riittävän ajoissa. Tämä tarkoittaa valtionosuuden myöntämistä palvelutuotannon kehittämiseen, muutoksiin varautumiseen ja tuottavuuden lisäämiseen. Nyt valtionosuus kuluu pelkästään lakisääteisten velvoitteiden hoitamiseen. Myös lakisääteisten velvoitteiden ulkopuoliseen palvelutoimintaan tarvitaan valtionosuutta, ettei niiden toiminta rapaudu velvoitteiden puristuksessa. Myös palvelurakennetta tukeviin investointeihin tarvitaan valtionosuutta. 
Toisaalta valtionosuusjärjestelmän ei tule liiaksi tukea epätarkoituksenmukaisia palvelujärjestelmiä. Esimerkkinä mainittakoon erityisopetus, jossa ensisijaisesti valtiovallan tekemien linjausten seurauksena vuosina 1995-2010 erityisopetukseen siirrettyjen oppilaiden määrä on kolminkertaistunut (3 % -&gt; 8,5 %), kun kunnille on maksettu erityisoppilaista korotettua yksikköhintaa.
Valtionosuusuudistuksen ei pidä tarkoittaa valtionosuuksien vähentämistä tai leikkauksia kuntarakenneuudistuksen turvin. Tosiasia on, että palvelujen tarvitsijoiden määrä kasvaa, eikä mahdollinen kuntarakenneuudistus sitä mitenkään poista. 
Yksikköhintojen ja laskennallisten kustannusten tulee vastata todellisia kustannuksia. Kustannustenjaon tarkistukset tehdään nykyisin neljän vuoden välein. Valtionosuuden perusteena olevat yksikköhinnat ovat jääneet toteutuneita kustannuksia pienemmiksi. 
Valtionosuusjärjestelmään tulisi sisältyä automatiikka uusien kunnille määrättävien velvoitteiden rahoittamiseksi.
Muilta osin luotamme Suomen Kuntaliiton asiantuntemukseen kuntien rahoitus- ja valtionosuusjärjestelmä uudistamisessa.</t>
  </si>
  <si>
    <t>kirjaamo@imatra.fi</t>
  </si>
  <si>
    <t>Kuntien palveluiden järjestämisvastuun ja rahoitusmahdollisuuksien saattaminen tasapainoon on ensisijaisen tärkeää. Keskuskaupungit järjestävät palveluita, joita ympäryskunnat käyttävät (esim. kulttuuri, teatteri, orkesteri, liikunta). Samoin verotulotasausjärjestelmä leikkaa rahaa keskuskunnilta ja antaa ympäryskunnille.
Kuntien veropohjan laajentaminen
• Kiinteistöveron tietokannat saatetaan ajan tasalle. Kiinteistöveron ylärajoja korotetaan, arvostuksia saatetaan oikeudenmukaisimmiksi, asuinkäytössä olevat tontit irrotetaan yleisestä kiinteistöverosta. Selvitetään mahdollisuudet kiinteistöverotuksen kehittämiseen kaivannaisteollisuudessa ja selvitetään suojelualueiden asema kiinteistöverotuksessa.
• Pääomaverojen tuotosta ohjataan osa kunnille erikseen selvitettävällä tavalla.
• Kuntien liikenteen vastuista, kustannuksista sekä liikenneverojen kohdentumisesta
käynnistetään selvitys.
Valtionosuusjärjestelmän uudistaminen
• Valtionosuusjärjestelmä uudistetaan lisäämällä sen laskennallisuutta kannustaen
kuntia näin entistä tehokkaampaan toimintaan. Tavoitteena on järjestelmä, jolla
turvataan kunnallisten palvelujen tehokas tuotanto kohtuullisella vero- ja maksurasituksella
koko maassa.
• Kuntien peruspalvelujen valtionosuudet maksetaan jatkossakin peruskunnille.
• Valtionosuusjärjestelmän on oltava kuntaliitosneutraali – pikemminkin kuntaliitoksiin kannustava
• Valtionosuuden harkinnanvarainen osuus pidetään jatkossakin osana järjestelmää.
Kuntaliitoksien kannustavuus ja elvyttävät investoinnit
• Kuntien omistamien rakennusten peruskorjauksiin voitaisiin osoittaa valtionrahoitusta, kun rakennukset todettu selvitystyön ja palveluverkkopäätösten jälkeen tärkeiksi kunnostaa ydinpalvelutarpeisiin. Ensisijaiseksi korjauskohteiksi valitaan kosteus- ja homevauriot ja sen jälkeen välttämättömät peruskorjaushankkeet. Kohteena painotetusti opetustoimen sekä sosiaali- ja terveystoimen rakennukset. 
Kuntien toiminta, kunta-valtiosuhteen kehittäminen
• Kunnat jatkavat ja tehostavat tuottavuuden parantamistoimenpiteitä sekä edesauttavat
työurien pidentämistä.
• Kunnat ja kuntayhteisöt jatkavat aktiivisesti kuntarakenteeseen ja palveluiden järjestämiseen liittyviä rakenteellisia uudistuksia toimintaympäristön muutosten haasteiden
hallitsemiseksi yhteistyössä erityisesti valtiovallan kanssa.
• Kuntauudistuksen yhteydessä selvitetään valtion ja kuntien vastuut ottaen huomioon
eri palvelukokonaisuuksien tuleva kehitys ja rahoitusvastuut.
Kuntien tehtäviä ei lisätä eikä nykyisiä laajenneta. Tehtävät saatetaan vastaamaan
kuntien rahoitusmahdollisuuksia.
Laskentatoimi
Kuntien tilinpitoa sääntelevä normisto sallii liikaa kuntakohtaista tulkintaa. Kunnat voivat eri syistä normiston salliman tulkintarajan sisällä antaa omasta toiminnastaan huonosti vertailukelpoista informaatiota. Kunnan tilinpidon keskeinen funktio on toimia informaatiojärjestelmänä, jolla aikaan saadaan vertailukelpoista ja kunnan todellisen taloudellisen tilanteen kuvaavaa informaatiota. Sen vuoksi tulevaa säännöstöä tulisi täsmentää ja yhdenmukaistaa sekä kuntakohtaista tulkintavaraa tulisi supistaa. Tilinpidon ja tilinpäätöksen tietojen esittämisessä tulisi korostaa informaation vertailukelpoisuutta vaikka se tapahtuisikin yksittäisen kunnan oman päätöksentekovallan kustannuksella. Kunnan toimintojen organisointi jo peruskunnan sisällä poikkeaa paljon eri kunnissa, joten vertailukelpoisen tiedon tuottaminen on haasteellista.
Kunnat ovat organisoineet omaa toimintaansa niin, että kunnan kokonaistilanteen kuvaaminen on mahdollista vain konsernitilinpäätöksen avulla. Konsernirakenteessa kuntayhtymät ovat ongelmallisia. Vallitsevan normiston mukaan emokunnan on esitettävä suunnitelma miten taseessa oleva kattamaton alijäämä tullaan järjestämään. Kuntayhtymällä tällaista tasapainottamisen suunnitteluvelvoitetta ei ole. Peruskunnat voivat toimintaa kuntayhtymiin siirtämällä muodollisesti siistiä omia alijäämiään. Pelkkiä emokuntien tilinpäätöksiä seuraamalla ei koko kuntakonsernin todellinen taloudellinen tilanne selviä.  Kuntien talouden esittämistä säätelevää normistoa tulisi kehittää niin, että kuntakonsernin tilinpidosta selkiäisi yksiselitteisesti, mikä on kunnan todellinen kyky selvitä erityislainsäädännön ja asukkaiden tarpeiden edellyttämien palvelujen tuottamisesta.  
Kuntien ja kuntayhtymien investointien rahoittamisen pitäisi perustua nykyistä enemmän riittävään tulorahoitukseen. Olemassa oleva normisto sallii kuntien aktivoidun käyttöomaisuuden poistamisen eripituisina aikoina. Pitkävaikutteisten menojen kirjaaminen poistoina tuloslaskelman kuluiksi tulisi vastata kunnan investointien todellista omarahoitustarvetta. Jos tuloslaskelmassa kuluksi kirjatut poistot vastaavat tarpeellisten investointien omarahoitustarvetta, kunnan tulos kertoo suoraan myös kunnan investointikyvyn. Nykyisten väljien poistorajojen vallitessa tuloslaskelman tulos ja taseen ali-/ylijäämä saattavat näyttää tasapainoiselta ja silti kunta on kyvytön itse rahoittamaan tarpeellisten investointien omarahoitusosuutta.</t>
  </si>
  <si>
    <t>annikki.aaltonen@padasjoki.fi</t>
  </si>
  <si>
    <t>Valtionosuusjärjestelmää tulee yksinkertaistaa ja sen tulee kannustaa sekä palkita hyvin asiansa hoitavia kuntia. Kannustava valtionosuusjärjestelmä on edellytys menestymiselle tilanteessa, jossa toimitaan niukkenevilla resursseilla.</t>
  </si>
  <si>
    <t>kirjaamo@humppila.fi</t>
  </si>
  <si>
    <t>-kannustava valtionosuusjärjestelmä, jossa tehokkaasti ja taloudellisesti palvelut tuottavat kunnat saavat bonuksia
 kannustejärjestelmän kautta ja voivat käyttä bonuksensa innovatiivisten ratkaisujen etsimiseen</t>
  </si>
  <si>
    <t>kunnanvirasto@tarvasjoki.fi</t>
  </si>
  <si>
    <t>Tunnistaa erilaiset toimintaympäristöt ja antaa mahdollisuus ihmisille asua muuallakin kuin kasvukeskuksissa.</t>
  </si>
  <si>
    <t>pihtiputaan.kunta@pihtipudas.fi</t>
  </si>
  <si>
    <t>Kun annetaan kunnille velvoittavia uusia tehtäviä, valtionrahoituksen lisäpanostuksen tulee aina kattaa lisääntyvät kustannukset. 
Palvelut on mukautettava tarpeisiin ja on mietittävä julkisen vallan ja yksilön oman vastuun rajanvetoja esimerkiksi sosiaali- ja terveyspalveluiden rahoituksessa. 
Valtionosuusjärjestelmän tulisi pystyä vastaamaan kuntien muuttuviin tarpeisiin. 
Suomen kaltaisessa maassa on luonnollisia alueellisia eroja kuntien kesken. Oikeudenmukainen valtionosuusjärjestelmä huomioi erilaiset kunnat.</t>
  </si>
  <si>
    <t>kaupunki@loviisa.fi</t>
  </si>
  <si>
    <t>Mikäli kuntien tehtäviä ja velvoitteita lisätään, tulisi rahoitus- ja valtionosuusjärjestelmän säädöksissä taata kunnille vastaavan suuruinen resurssilisäys.</t>
  </si>
  <si>
    <t>kirjaamo@kittila.fi</t>
  </si>
  <si>
    <t>Valtionosuusjärjestelmää tulee uudistaa siten, että päivähoito- ja kouluikäisten määrään perustuvien valtionosuuksien laskentapäiviä on keväällä ja syksyllä. Tällä hetkellä esimerkiksi Kittilässä ja muissa matkailukunnissa on päivähoidossa ja koulussa olevia lapsia vain osan aikaa vuodesta, jolloin Kittilän kunta vastaa kustannuksista mutta valtionosuuden saa joku toinen kunta.</t>
  </si>
  <si>
    <t>kirjaamo@kauniainen.fi</t>
  </si>
  <si>
    <t>Kauniaisten kaupunki viittaa kuntien rahoitus- ja valtionosuusjärjestelmän tärkeimpien uudistustarpeiden osalta Valtiovarainministeriön selvitykseen 10/2011 (4.2.2011) kuntalain uudistustarpeista sekä pääkaupunkiseudun hallitusohjelmatavoitteissa esitettyihin kannanottoihin, joissa muun muassa todetaan, että valtionosuusjärjestelmä on kehitettävä kannustavaksi ja pääkaupunkiseudun erityispiirteet nykyistä paremmin huomioon ottavaksi.</t>
  </si>
  <si>
    <t>kokkola@kokkola.fi</t>
  </si>
  <si>
    <t>Kuntayhtymien valtionosuudet tulee ohjata peruskuntien kautta.
Järjestelmien tulee ottaa huomioon kasvavat palvelutarpeeet ajantasaisesti.
Kuntien perustehtävien vaativien investointeihin tuki tulee sisältyä valtionosuusjärjestelmään.</t>
  </si>
  <si>
    <t>pedersore.kommun@pedersore.fi</t>
  </si>
  <si>
    <t>Kommunernas statsandelssystem i nuvarande tappning bygger på kalkylerade statsandelar som bestäms utgående från allmänna faktorer som invånarantal och ålderstruktur. En del faktorer som avser att spegla behovet av service finns också, t.ex. sjukfrekvens och sysselsättningsfrekvens (arbetslöshet). I någon mån ingår också bestämningsgrunder som beskriver kostnadsnivån t.ex. på grund av speciellt gles bebyggelse, skärgårdsförhållanden eller tätortstillägg för kostnader som åsamkas av trafiken. Ingen av de faktorer som bestämmer statsandelen tar hänsyn till kommunstorleken. Nuvarande statsandelssystem är således något så när neutralt i förhållande till kommunstrukturen och bör så förbli. De faktorer som avspeglar behovet av service bör uppdateras i takt med att förhållandena förändras. Då dagvården numera utgör en subjektiv rättighet för alla bör den sk. dagvårdskoefficienten avskaffas eftersom den avser att spegla variationer i behovet av dagvård.
Den sk. skatteutjämningen, som en del av statsandelssystemet, bör omfatta samtliga skatteslag dvs. också fastighetsskatten. Det är inte orimligt, eller i internationell jämförelse anmärkningsvärt, att ha ett utjämningssystem som till 92 % utjämnar den totala skattekraften mellan kommunerna. Annars måste det hittas nya sätt att styra en berättigad andel av de gemensamma resurserna till kommuner som bär ett proportionellt sett större ansvar för att upprätthålla nationens nativitet.</t>
  </si>
  <si>
    <t>laihian.kunta@laihia.fi</t>
  </si>
  <si>
    <t>Kuntien verotuspohjan laajentamista tulisi tutkia sekä tarkastella kuntien osalta ns. efektiivistä veroastetta mekaanisen tarkastelun sijaan. Valtionosuusjärjestelmää tulee yksinkertaistaa ja kehittää kannustavaksi sen sijaan, että tehokkaasti toimivat kunnat ovat järjestelmän maksumiehiä. Valtion tulee kaiken kaikkiaan toimia omien oppiensa suuntaisesti, eikä lisätä eriarvoisuutta tempoilevalla sekä mielivaltaisella rahoituspolitiikalla. Kuntien ja valtion rahoitusta tule analysoida ja tarkastella kokonaisuutena ja on tähdättävä siihen, että rahoituspolitiikka on pitkäjänteistä ja luotettavaa.</t>
  </si>
  <si>
    <t>rautjarven.kunta@rautjarvi.fi</t>
  </si>
  <si>
    <t>Valtionosuusjärjestelmän tulee perustua keskimääräisiin tuotantokustannuksiin ja kannustaa kuntia tuottavuuden parantamiseen</t>
  </si>
  <si>
    <t>juha.torvinen@vaala.fi</t>
  </si>
  <si>
    <t>Nykyinen valtionosuusjärjestelmä ei mielestämme huomio riittävästi kuntien välisiä eroja. Vaalan kunta on jäänyt väliinputoajaksi mm. vesistöisyytensä takia harvanasutuksen valtionosuutta maksettaessa. Kuntien taajamoitumisastetta, joka vaikuttaa palvelujen järjestämisen kustannuksiin, ei ole huomioitu valtionosuusjärjestelmässä. Nykyinen valtionosuusjärjestelmä ei myöskään kannusta hyvinvoinnin edistämiseen ja sairauksien ennaltaehkäisyyn.
Raportissa todetaan useaan otteeseen, että kuntarakenteen uudistamisella voidaan poistaa kuntien välisiä eroja palvelujen yksikkökohtaisissa kustannuksissa. Hyvinvointi ei suoraan lisäänny vaikka liitos kaupunkiin toteutetaan. Tuntuu siltä, että nykyisten kuntien väliset eroavaisuudet halutaan siirtää suurten kuntien sisälle, jolloin tilastollisesti voidaan sanoa kuntien välisten erojen pienentyneen. Valtiovalta toki hyötyisi uudistuksesta, koska näin valtionosuusjärjestelmää pystytään yksinkertaistamaan ja valtionosuuksia vähentämään. Valtion vetäytyessä näin harvaan asutuilta alueilta, jää näiden alueiden palveluista vastaaminen keskuskaupunkien tehtäväksi. 
Kuntien valtionosuusjärjestelmän kautta valtio osallistuu kuntapalvelujen rahoitukseen ja sen avulla tasaa kuntien keskinäisiä eroja olosuhdetekijöiden, palvelutarvetta kuvaavien tekijöiden ja kuntien erilaisen asukasta kohden lasketun veropohjan suhteen. Viimeisen 20 vuoden aikana valtionosuuksien osuus kuntien toiminnan rahoituksessa on vähentynyt. Tämä ei ole voinut olla vaikuttamatta kuntien keskinäiseen asemaan. On selvää, että tulopohjan ollessa vähenevä lisätehtävien hoitaminen muodostuu mahdottomaksi. Peruspalvelujen valtionosuusprosentti on noin 35 % ja sen ulkopuolella opetus- ja kulttuuritoimessa 42 %. Kuntien rahoitusosuudet ovat siten valtiota suuremmat ja uusien lakisääteisten tehtävien rahoitus rasittaa enemmän kuntataloutta kuin valtiontaloutta. 
Kunnille on siirretty tai lailla määrätty uusia tehtäviä massiivisesti 1970 - ja 1980 luvulla ja myös erityisesti 2000 luvun alkupuolella. Kuntien tehtävää vaikeuttaa lisäksi, että valtion toimintoja on riittämättömästi budjetoitu, jolloin kustannukset siirtyvät kuntien vastattavaksi. Näin on tapahtunut esim. yksityisteiden rahoituksessa sekä vaikeasti työllistyvien aktivoinnissa. Samoin ongelmallista on erittäin usein toistuva kuntien uusien tai laajennettavien tehtävien kustannusten alimitoitettu arviointi.
Verotulojen tasausrajaa tulisi mielestämme nostaa vähintään 100 %:iin. Alueellinen verotulojen tasausjärjestelmä ei ole mielestämme järkevä. Suomen tasausjärjestelmä on pohjoismaiden lievin. 
Maa- ja metsätalouden maksama pääomaveron huomioiminen valtionosuuksissa.  Esitämme, että jatkossa ko. verosta osa tuloutetaan kunnille. Turpeen haittaverosta tulee tehdä palautus niille kunnille, joiden alueella suot sijaitsevat.
Kuntaverosta tehtävät vähennykset. Todellinen veroaste on Vaalassa n. 14 %.</t>
  </si>
  <si>
    <t>kirjaamo@enontekio.fi</t>
  </si>
  <si>
    <t>Nykyinen rahoitus- ja valtionosuusjärjestelmä on kuntamme kannalta hyvä ja riittävä. Mikäli valtion omistamista suojelu- ja erämaa-alueista aletaan maksamaan yleistä kiinteistöveroa, joka perustuu näiden alueiden edes kohtuulliseen arvostukseen, on kuntamme taloudellinen tilanne ja palveluntuotanto turvattu pitkälle tulevaisuuteen.</t>
  </si>
  <si>
    <t>info@somero.fi</t>
  </si>
  <si>
    <t>Valtion tulee osallistua entistä selvemmin myöntämiensä palvelujen maksajaksi eikä sälyttää vastuita kunnille, jotka joutuvat korottamaan verojaan ja samalla viemään Suomea kohti tasaveroa. Valtionosuusjärjestelmä vastaa nykymallilla suhteellisen hyvin kuntien erityispiirteisiin sekä alueellisiin eroihin.</t>
  </si>
  <si>
    <t>vesilahdenkunta@vesilahti.fi</t>
  </si>
  <si>
    <t>Erikoissairaanhoidon voisi erottaa pois kuntien suorasta rahoituksesta ja siirtää sen jonkun suuremman yksikön organisoitavaksi ja rahoitettavaksi. 
Jos valtio säätää kunnille uusia lakisääteisiä velvollisuuksia, tulee valtion myös osoittaa kunnille siihen täysimääräiset taloudelliset resurssit. Lisäksi tulee tarkastella jo olemassa olevien velvollisuuksien rahoituspohjaa.</t>
  </si>
  <si>
    <t>kirjaamo@merikarvia.fi</t>
  </si>
  <si>
    <t>kunta@hartola.fi</t>
  </si>
  <si>
    <t>Laskennallisiin verotuloihin perustuva valtionosuuksien tasaus on säilytettävä. Tällä hetkellä olosuhde- ja palvelutarvetekijöiden mukaiset erot tasaantuvat koska kaikilla kunnilla yhtä suuri omarahoitusosuus, mutta tulopohjaa tasataan vain 92 %:iin. Tästä johtuu, että alhaisen tulopohjan kunnissa on verotusta kiristettävä yli maan keskiarvon.
Sairastavuuskerroin todellista sairastavuutta vastaavaksi
Päivähoitokerroin vastaamaan todellista päivähoidon tarvetta. 
Syrjäisyyslisän perusteet on uudistettava! Nykyisellään harvat kunnat saavat kohtuuttoman suuren lisäyksen valtionosuuteen. Nykyisellä tavalla laskettu syrjäisyys ei korreloi välttämättä palvelutuotannon kustannusten kanssa. Syrjäisyyslisän saaminen on ”kunnallinen lottovoitto”. Mieluummin vähän ja useammalle kuin paljon muutamille.</t>
  </si>
  <si>
    <t>kanslia@ikaalinen.fi</t>
  </si>
  <si>
    <t>Ei akuuttia uudistustarvetta.</t>
  </si>
  <si>
    <t>kirjaamo.iitinkunta@iitti.fi</t>
  </si>
  <si>
    <t>Määräytymisperusteet yksinkertaisemmiksi ja läpinäkyviksi.
Pitkäjänteisyyttä, ei vuosittaisia rakennemuutoksia, ennakoitavuutta.
Toiseen asteen koulutuksen rahoitus pois clearing-järjestelmästä, kuntien talousarvioihin, näkyvyyttä ja tuloksellisuutta lisää, nykyinen järjestelmä antaa kokonaisohjauksen täysin opetusministeriölle.</t>
  </si>
  <si>
    <t>kunta@myrskyla.fi</t>
  </si>
  <si>
    <t>-	Kunnille määrättyjen uusien tehtävien/velvoitteiden rahoittaminen valtionosuuksilla kuntien oma rahoituspohja huomioiden. 
-	Kuntien veropohjan laajentaminen ja kiinteistöjen verotusarvojen läpikäyminen maanlaajuisesti.
-	Pääomaverotulojen tuotosta osa tulisi tulouttaa kunnille, koska pääomaverojen saajat käyttävät kunnallisia palveluja.
-	Jäteveron tuoton osoittaminen kunnille.
-	Verotulojen tasoitusjärjestelmän säilyminen nykyisellä tasolla.</t>
  </si>
  <si>
    <t>kunta@liminka.fi</t>
  </si>
  <si>
    <t>Valtionosuusjärjestelmää tulisi edelleen selkeyttää niin, että se nykyistä paremmin ottaa huomioon kunnan olosuhteet ja palvelutarpeiden eron maan eri osissa. Valtionosuusjärjestelmän perustarkoituksena tulisi säilyttää sen tehtävä tasata maan eri osissa eroja kuntien rahoituspohjassa. Valtionosuuksiin sisältyvästä verotulojen tasausjärjestelmästä ei pidä luopua, vaan sitä tulee edelleen käyttää tasaamaan maan eri osissa olosuhteista ja palvelutarpeista johtuvia eroja kuntien rahoituspohjassa. 
Harkinnanvarainen valtionosuus tulisi poistaa, sillä on kymmeniä kuntia, jotka ovat saaneet sitä poliittisin perustein yli 20 vuotta. Valtionosuusjärjestelmään tulisi rakentaa kannustejärjestelmä erikokoisille kunnille, joka palkitsee hyvästä taloudenpidosta ja tuottavuuden kasvusta.</t>
  </si>
  <si>
    <t>kirjaamo@karstula.fi</t>
  </si>
  <si>
    <t>Kuntien rahoitus- ja valtionosuusjärjestelmän on oltava yksinkertainen, läpinäkyvä ja eri kuntien perustuslaissa määritellyt lähtökohdat huomioiva. Nykyinen kokonaisuus on kaikesta huolimatta varsin toimiva.</t>
  </si>
  <si>
    <t>kirjaamo@valtimo.fi</t>
  </si>
  <si>
    <t>mikkeli@mikkeli.fi</t>
  </si>
  <si>
    <t>Ks. 1. osio: kuntalain kokonaisuudistus.</t>
  </si>
  <si>
    <t>polvijarven.kunta@polvijarvi.fi</t>
  </si>
  <si>
    <t>Tärkeimpänä uudistamisen periaatteena on oltava, että jokainen kunta pystyy turvaamaan kuntalaisille valtionosuusjärjestelmän sekä vero- ja maksutulojen kautta tasavertaiset peruspalvelut maan kaikissa osissa. Uudistuksessa on erityisesti huomioitava palvelutarpeet, väestön ikärakenne, sairastavuus, työttömyys, etäisyydet ja väestön tulotasossa olevien erojen tasoittaminen. Valtionosuusjärjestelmän tulee olla sellainen, että kunnat pystyvät selviytymään lakisääteisistä tehtävistään ja valtiovallan on turvattava kunnan nyt järjestämien palveluiden rahoitus. Uusia tehtäviä kunnille ei pidä antaa.</t>
  </si>
  <si>
    <t>kirjaamo@salo.fi</t>
  </si>
  <si>
    <t>Valtionosuusjärjestelmää on muutettava kuntien yhdistymistä suosivaksi eikä päinvastoin kuten nykyinen järjestelmä, joka useissa tapauksissa johtaa kuntien valtionosuuksien vähenemiseen. Nykyinen järjestelmä ei houkuttele kuntarakenteen muutoksiin, vaan on usein este kuntien yhdistymiselle.
Valtionosuuksien leikkauksiin sekä yhteisöveron poistamiseen kunnilta Salon kaupunki suhtautuu yksiselitteisen kielteisesti. Mahdolliset uudet kuntien tehtävät, jotka lainsäädännöllä määrätään kuntien tehtäviksi, pitää rahoittaa kokonaisuudessaan valtion varoin.</t>
  </si>
  <si>
    <t>haapajarvi@haapajarvi.fi</t>
  </si>
  <si>
    <t>Sairastavuuskerroin pitää avata niin, että se tekee nykyistä paremmin oikeutta meidän tyyppisille erittäin korkean sairastavuuden alueille. 
Syrjäisyys, harva asutus, saavutettavuus ja pitkät välimatkat eivät poistu kuntaliitostenkaan seurauksena. Nämä pitää edelleenkin huomioida ja säilyttää valtionosuusjärjestelmässä.
Verotulojen tasausrajan nosto 95 %:iin tekee kohtuullisesti oikeutta meidän tyyppisille alueille. 
Meillä ei ole vahvaa keskusta, minkä varaan rakentaa, palvelut ja työpaikat on pidettävä ja kehitettävä reuna-alueita myöten. 
Asukaslukuperusteiset kustannukset ovat aina suuria asutuskeskittymiä suuremmat.</t>
  </si>
  <si>
    <t>info@korsholm.fi</t>
  </si>
  <si>
    <t>Nuvarande finansieringssystem fungerar rätt bra. En breddning av kommunernas skattebas borde eftersträvas. Kommunernas effektiva skattegrad ska höjas.</t>
  </si>
  <si>
    <t>kunnanvirasto@vihti.fi</t>
  </si>
  <si>
    <t>Valtionosuusjärjestelmässä tulisi paremmin huomioida kasvavan kunnan erityispiirteet. Esimerkiksi käytettäessä laskentaperusteena väestönmäärää tulisi asukasluvun muutos huomioida perusteisiin entistä dynaamisemmin ja aikaisemmin. Myös erittäin voimakkaan kasvun tuessa tulisi olla esimerkiksi porrastus tuen saannin edellytysten arvioinnissa, jolloin tulisi dynaamisemmin huomioitua kasvun voimakkuuden asteet. Kuntien vastuulle ei tulisi siirtää uusia tehtäviä ilman, että niihin osoitetaan täysimääräinen rahoitus ja että rahoitus alkaisi heti tehtävän aloittamisajankohtana (rahoitusperiaate).</t>
  </si>
  <si>
    <t>kuntaposti@kangasniemi.fi</t>
  </si>
  <si>
    <t>Rahoitusvastuun selkeyttäminen. Valtion vastuun lisääminen hyvinvointipalvelujen rahoituksesta. Lisä velvoitteita määrättäessä on samalla osoitettava todelliset varat niiden toteuttamiseen. Kunnilla ei ole todellista päätösvaltaa tai vaikutusmahdollisuutta valtionosuuksien suuruuteen tai perusteisiin. Näin on myös verojen osalta. Verojen perusteet ovat valtion päätösvallassa, mikä samalla ohjaa voimakkaasti myös kuntien saamaa todellista verotuloa. Ongelma ei siis ole pelkästään kuntien valtionosuusriippuvuus. Normiohjauksen vähentämien on tarpeen tuottavuuden parantamiseksi ennen kaikkea perusturvapalveluissa.</t>
  </si>
  <si>
    <t>kunta@taipalsaari.fi</t>
  </si>
  <si>
    <t>Kuntien rahoitus- ja valtionosuusjärjestelmää on perusteltua uudistaa huolimatta siitä toteutuuko kuntauudistus esitetynkaltaisena vai ei. Ideaalitilanne olisi, että suuret uudistukset voitaisiin to-teuttaa rinta rinnan, jotta kokonaisuus pysyy parhaiten hallinnassa. 
Aiempien uudistusyritysten tapaan valtionosuusjärjestelmän uudistamisessa lienee haastavinta se, että aikaansaadaan järjestelmä, joka on samanaikaisesti yksinkertainen, läpinäkyvä ja kaikki olo-suhdetekijät tasapuolisesti huomioonottava. Valtionosuusjärjestelmää tulee joka tapauksessa ke-hittää kannustavammaksi siten, että järjestelmä kannustaa toimintojen tehostamiseen.</t>
  </si>
  <si>
    <t>kunta@lempaala.fi</t>
  </si>
  <si>
    <t>Koska koko kuntasektorin kestävyysvaje on ilmeinen, mahdollisten uusien palveluvelvoitteiden kustannukset tulee rahoittaa täysimääräisesti valtion toimesta.
Kiinteistöveron merkitystä kuntien veropohjan vahvistajana tulee lisätä ja verohallinnon toimenpiteitä kiinteistöverotietojen ylläpitämisessä sekä verotusarvojen ajantasaistamisessa tulee tehostaa. Yhteisöveron kuntakohtaisten jako-osuuksien tulee entistä selvemmin määräytyä yritysten työpaikkakehityksen pohjalta.
Valtionosuusuudistuksen tulee ottaa riittävällä tavalla huomioon kasvukuntien erityispiirteet ja ikärakenne. Peruspalveluiden kasvutarpeen vaatimille uusinvestoinneille on säilytettävä ja osin palautettava valtionosuusrahoitus. Lisäksi kuntien peruspalvelukiinteistöjen korjausvelka on ilmeinen ja myös näiden investointien valtionrahoitukseen on varauduttava - tarvittaessa vaikka kehittämishankkeisiin varatun rahoituksen kustannuksella. 
Epätarkoituksenmukaisia kiinteistöjen ja muiden kohteiden investointitarpeita ei tule kuitenkaan tukea esim. tasapuolisuuteen liiaksi tähtäävällä valtionosuusrahoituksella.
Valtionosuusuudistuksella ei tule edistää VM:n ajamaa epätarkoituksenmukaista kuntarakenneuudistusta Tampereen kaupunkiseudulla.</t>
  </si>
  <si>
    <t>kirjaamo@karkkila.fi</t>
  </si>
  <si>
    <t>Oikeudenmukaisuuden ja läpinäkyvyyden lisääminen. Valtion on osallistuttava ennakoivasti ja suunnitelmallisesti kuntien investointihankkeiden rahoittamiseen. Valtion omien hankkeiden rahoitus ja ajoitus ei voi olla kiinni siitä, että kunnat osallistuvat niiden suunnitteluun ja rakentamisen rahoitukseen omalla rahallaan.</t>
  </si>
  <si>
    <t>hallinto@laitila.fi</t>
  </si>
  <si>
    <t>-  valtion päättäessä kuntien lakisääteiset tehtävät sen tulee riittävää rahoitusvarmuutta edustavalla tavalla osallistua suhdanteista riippumatta kuntien hoitamien tehtävien rahoitukseen; kyse ei ole nytkään valtion toimesta tapahtuvasta kuntien avustamisesta vaan velvollisuudesta osallistua kunnille annettujen tehtävien rahoitukseen (mitä ei aina haluta tai osata nähdä)
-  mikäli valtio kulloinkin vähentää kustannuksiin osallistumistaan, tulee lainsäädännöllä turvata valtion velvollisuus ottaa vastaavasti tehtäviä hoitaakseen
-  kuntien tulee jatkossa saada suurempi osa yhteisöverojen tuotosta sillä perusteella, että yhteisöveron tuotto määräytyy pitkälti kuntien elinkeinopolitiikan tulosten seurauksena; olisi samalla kannustin kuntien aktiiviseen elinkeinojen kehittämiseen</t>
  </si>
  <si>
    <t>kaupunki@kemijarvi.fi</t>
  </si>
  <si>
    <t>Valtionosuuksissa tulee huomioida alueiden erityispiirteet jatkossakin (väestörakenne, harva asutus, pitkät etäisyydet palvelutarpeet - sairastavuus jne.). Myös kuntien veropohjan eri vaihtoehdot (jätevero, kiinteistöverot, voimalaitosverot jne.) tulee ottaa laajasti tarkasteluun.</t>
  </si>
  <si>
    <t>kunta@leppavirta.fi</t>
  </si>
  <si>
    <t>Järjestelmän tulee olla nykyistä selkeämpi, ennustettavampi ja läpinäkyvämpi. Kuntien tulisi kyetä tekemään 20 -30 vuoden aikajänteen päätöksiä, jota nykyinen valtionosuusjärjestelmä ei tue. Nykyisen järjestelmän ennustettavuus on todella heikko, eikä rahoituksen tasoa pysty riittävästi ennustamaan. Kun kuntien haasteet edellyttävät pitkäjänteisyyttä, olisi kohtuullinen toive saada tämä järjestelmä ennustettavammaksi. Asian tarkastelu tulisi tehdä koko kansantalouden kantokyvyn tasolla ja luopua kunta-valtio –kinastelusta.</t>
  </si>
  <si>
    <t>info@alavus.fi</t>
  </si>
  <si>
    <t>Rahoitus- ja valtionosuusjärjestelmän uudistamisessa olisi huomioitava:
- Peruspalvelujen rahoitus on turvattava maan eri osissa.
- Valtionosuuksia ei saisi edelleenkään huomattavasti ”korvamerkitä”.
- Lainsäädännöllä tulisi kannustaa kuntia elinvoiman vahvistamiseen ja sitä kautta verokertymän lisäämiseen.
- Valtion kannettava rahoitusvastuu selkeämmin kunnallisten palvelujen ja toimintojen lisäämisestä.</t>
  </si>
  <si>
    <t>kronoby.kommun@kronoby.fi</t>
  </si>
  <si>
    <t>Kronoby kommun hänvisar i denna fråga till sin intressebevakningsorganisation Finlands Kommunförbund rf.
Finansierings- och statsandelssystemet bör inte förändras från nuvarande praxis.</t>
  </si>
  <si>
    <t>vora@vora.fi</t>
  </si>
  <si>
    <t>Kommunförbundets stabiliseringsprogram utgör en bra grund för ett fortsatt arbete för att stabilisera kommunernas ekonomi. I programmet ingår förslag på bland annat breddning av kommunernas skattebas. Ett konkret problem som staten borde erkänna är att det största trycket på den kommunala ekonomin hänför sig till de avdrag som införts i kommunalbeskattningen från statligt håll och som gör att den effektiva skattegraden för kommunsektorn har sjunkit kraftigt.</t>
  </si>
  <si>
    <t>toholammin.kunta@toholampi.fi</t>
  </si>
  <si>
    <t>Valtion tulee nykyistä paremmin turvata lakisääteisten palvelujen tuottamisen taloudelliset edellytykset tasavertaisesti kaikissa kunnissa koko maan laajuisesti. Nykyisellään liian paljon eriarvoisuutta.</t>
  </si>
  <si>
    <t>hameenlinnan.kaupunki@hameenlinna.fi</t>
  </si>
  <si>
    <t>Kuntien rahoitusjärjestelmän tulisi tukea kunnallista itsehallintoa ja olla tasapainossa kuntien vastuulla olevien tehtävien kanssa. Nykyisellään mm. yhteisöveron  vaihtelu vuosittain vaikeuttaa taloussuunnittelua. Hämeenlinnan kaupungin näkemyksen mukaan verotulotasaus voitaisiin paremmin hoitaa valtion budjetin kautta, jolloin kunnat saisivat pitää ”omat” verotulonsa.</t>
  </si>
  <si>
    <t>kirjaamo@alajarvi.fi</t>
  </si>
  <si>
    <t>Uudistuksessa on keskityttävä kuntien välisten rahoitus- ja kustannuserojen alueelliseen tasaamiseen eli korjattava valtionosuusjärjestelmään liittyviä epäkohtia.</t>
  </si>
  <si>
    <t>kirjaamo@orivesi.fi</t>
  </si>
  <si>
    <t>Valtionosuusjärjestelmän tulee varmistaa kunnille tasapuoliset mahdollisuudet palvelujen järjestämiseen ottaen huomioon kuntien erilainen tulopohja, väestön ikärakenne sekä muut väestön rakennetekijät sekä huoltosuhde.
Kunnille osoitettavien uusien palveluvelvoitteiden kustannukset tulee rahoittaa täysimääräisesti valtion toimesta. Lisäksi tulee tarkastella olemassa olevien velvoitteiden rahoituspohjaa.
Valtionosuuksien määrä tulisi olla kuntien tiedossa nykyistä järjestelmää nopeammassa aikataulussa, esim. talousarviovuotta edeltävän vuoden huhti-toukokuun loppuun mennessä.
Verohallinnon toimenpiteitä kiinteistöverotietojen ylläpitämisessä sekä verotusarvojen ajantasaistamisessa tulee tehostaa. 
Peruspalveluiden kasvutarpeen vaatimille uusinvestoinneille on säilytettävä ja osin palautettava valtionosuusrahoitus. Lisäksi kuntien peruspalvelukiinteistöjen korjausvelka on ilmeinen ja myös näiden investointien valtionrahoitukseen on varauduttava.</t>
  </si>
  <si>
    <t>info@kaskinen.fi</t>
  </si>
  <si>
    <t>Jos kunta pystyy täyttämään tietyt taloudelliset kriteerit ei valtion tule puuttua. Verontasausjärjestelmän kohtuullisuus.
Valtion tulisi kohdistaa lisärahoitusta jos uusia tehtäviä annetaan kunnille.</t>
  </si>
  <si>
    <t>paimio.kaupunki@paimio.fi</t>
  </si>
  <si>
    <t>Ks. vastaus osio 4, kohta 1. Sen lisäksi Paimio toteaa, että valtionosuuksien lasken-nallisia määräytymisperusteita tulee tarkistaa siten, että ne huomioivat paremmin kuntien todelliset kustannukset (vrt. VATT:n tutkimus 2008). Lisäksi verotuloihin perustuvaa valtionosuuden tasausjärjestelmää on tarkistettava vähintäänkin siten, että tasausvähennys ja tasauslisäys vastaavat tarkasti toisiaan.</t>
  </si>
  <si>
    <t>honkajoen.kunta@honkajoki.fi</t>
  </si>
  <si>
    <t>Valtionosuusjärjestelmän tulee perustua kuntien todellisiin kustannuksiin ja valtion antamien tehtävien hoitamiseen tulee turvata riittävä rahoitus kunnille. Valtionosuuden tulee kehittyä vastaamaan todellista kustannusten nousua. Valtion on palautettava kiinteistövero verotulojen tasausjärjestelmän piiriin.</t>
  </si>
  <si>
    <t>kirjaamo@toivakka.fi</t>
  </si>
  <si>
    <t>Kuntien talouden hoidon varmuutta ja ennustettavuutta tulisi parantaa määrittelemällä ajoissa lopulliset valtionosuusmäärät kuntien taloussuunnittelun tueksi. Kuntien järjestämisvastuiden muutokset tulee ennakoida valtionosuuksissa ja niiden laskennallisten yksikköhintojen tulee vastata todellisia kustannuksia. Alueelliset erot tulee huomioida, jotta koko maassa pystytään tuottamaan peruspalvelut lähipalveluina.</t>
  </si>
  <si>
    <t>muhos@muhos.fi</t>
  </si>
  <si>
    <t>-	Tällä hetkellä rahoitus on liian monikanavainen. Valtionosuusuudistus jäi viime kerralla keskeneräiseksi. 
-	Uudistuksissa tulisi ottaa selkeästi valtionosuuksien kohdentaminen tasapuolisemmin eri kokoisten kuntien välillä.</t>
  </si>
  <si>
    <t>kirjaamo@oripaa.fi</t>
  </si>
  <si>
    <t>inga@inga.fi</t>
  </si>
  <si>
    <t>kannus.kaupunki@kannus.fi</t>
  </si>
  <si>
    <t>Kuntien rahoitus- ja valtionosuusjärjestelmän tulee olla oikeudenmukainen ja sellainen, että kuntapalveluiden tuottaminen kaikille maan asukkaille on mahdollista asuinpaikasta riippumatta.</t>
  </si>
  <si>
    <t>tervolan.kunta@tervola.fi</t>
  </si>
  <si>
    <t>Pitkällä aikavälillä tulee varmistaa, että riittävät palvelut pystytään järjestämään väestörakenteen muuttumisesta huolimatta. Pitkien etäisyyksien aiheuttamat haasteet on erityisesti huomioitava, Julkisen rahoituksen tulee mahdollistaa ja varmistaa alueiden elinvoiman säilyminen ja peruspalveluiden saatavuus.</t>
  </si>
  <si>
    <t>kirjaamo@hameenkyro.fi</t>
  </si>
  <si>
    <t>Valtio ei ole noudattanut Euroopan Neuvoston paikallisen itsehallinnon peruskirjaa ja sen rahoitusperiaatetta. Kuntien tehtävien määrää ja niiden yksityiskohtien sääntelyä ja suunnitteluvelvoitteita on lisätty kohtuuttomasti.</t>
  </si>
  <si>
    <t>kirjaamo@virrat.fi</t>
  </si>
  <si>
    <t>Tärkeää ja oikeudenmukaista olisi tulouttaa maa- ja metsätalouden verokertymät niille paikkakunnille, josta kyseiset verot tällä hetkellä kannetaan valtiolle (metsän myyntitulot).  Maalaispaikkakunnat laajoine metsäalueineen tuottavat hiilinielua koko maahan. Näiden paikkakuntien kustannuksella muut toimijat käyvät päästökauppaa, jonka tuloja maaseutu ei saa hyödykseen. Uudistuksen tulee mahdollistaa myös reuna-alueiden kehittyminen. 
Pääomatulot pitäisi tulouttaa kunnille. Vapaa-ajan asukkaiden verotuloista 3/12 osaa tuloutettaisiin mökkikunnille palvelujen järjestämisestä aiheutuvien menojen kattamiseksi.</t>
  </si>
  <si>
    <t>kirjaamo@pelkosenniemi.fi</t>
  </si>
  <si>
    <t>Rahoitus- ja valtionosuusjärjestelmän tulee oikeudenmukaisesti turvata yhdenvertaiset peruspalvelut Suomen kansalaisille asuinpaikasta riippumatta. Tulee hyväksyä se tosiasia, että palveluiden järjestäminen ja tuottaminen harvaan asutuilla ja pitkien etäisyyksien alueilla on kalliimpaa kuin tiheämmin asutuilla ja myös yksityisiä palveluja tarjoavilla alueilla, missä on hyvät kulkuyhteydet. Rahoitus- ja valtionosuusjärjestelmän tulee tunnistaa ja taata kustannuserojen tasapainottaminen.</t>
  </si>
  <si>
    <t>helsinki.kirjaamo@hel.fi</t>
  </si>
  <si>
    <t>Valtionosuusjärjestelmän olosuhdetekijöissä tulee ottaa huomioon nykyistä enemmän suurkaupunkeihin liittyvät haasteet sekä suurkaupungeille ominaiset olosuhdetekijät.
Valtion toimista aiheutuneita verotulonmenetyksiä ei tulisi kompensoida valtionosuusjärjestelmän kautta vaan verojärjestelmän kautta.
Valtion tulisi tehdä verovähennyksensä pääasiassa valtionveroon. Siten efektiivinen kunnallisveroaste olisi lähempänä varsinaista kunnallisveroprosenttia.
Osa pääomatuloveroista tulisi ohjata kunnille. Nyt esim. joillakin Helsingin asuinalueilla ei makseta kovinkaan paljoa kunnallisveroa ja valtaosa veroista maksetaan pääomatuloveroina valtiolle.</t>
  </si>
  <si>
    <t>kirjaamo@lieto.fi</t>
  </si>
  <si>
    <t>kajaani@kajaani.fi</t>
  </si>
  <si>
    <t>Valtionosuusjärjestelmää tulee kehittää tulevia vahvoja peruskuntia tukevaksi. Valtionosuusjärjestelmässä tulee säilyttää verotuloihin perustuva valtionosuuden tasaus. Tasausrajaa tulee nostaa lähemmäs 100 %. Verotulojen kohdistamista kunnille tulee kehittää siten, etteivät myönnetyt vähennykset kohdistu ainoastaan kunnallisveroon pienentäen näin kuntien verotuloja.</t>
  </si>
  <si>
    <t>kristinestad@krs.fi</t>
  </si>
  <si>
    <t>- fastighetsskattens beaktande i samkommunernas kostnadsfördelning
- skattekompletteringens fortbestånd (beakta bl.a. avstånden, befolkningsminskningen)
- Vem finansierar specialsjukvården om kommunen inte gör det? 
- landsting? = landstingsskatt. Kan ingå sjukvård, brandkår, vissa uppgifter inom ELY-centralerna (bla. Vägfrågor). Landstingsval och gemensam sammanslutning (samarbete). Kan minska på antalet samkommuner. Medför minskad påverkningsmöjlighet.
- sjukvårdens organisering. Kommunerna (stora kommuner) tar över enklare specialsjukvårdsuppgifter.   Vi har ren sådan beredskap.
- om vi inte har råd bör staten minska på de subjektiva rättigheterna (normtalko)
- skyddade och Natura- områden (beskattas?); är ej med i systemet
- ELY-centralernas övervakning av markplaneringen borde begränsas (besvärsrätt bara gällande  väsentliga saker).</t>
  </si>
  <si>
    <t>kirjaamo@ruovesi.fi</t>
  </si>
  <si>
    <t>Valtionosuusjärjestelmän tulisi olla sellainen, että kunnat pystyvät selviytymään lakisääteisistä tehtävistään.</t>
  </si>
  <si>
    <t>pekka.seppala@vehmaa.fi</t>
  </si>
  <si>
    <t>Tunnustettava se tosiasia, että kunnat voivat eri puolilla Suomea olla erilaisia. Samaan muottiin puristettu kuntasektori voi aiheuttaa liikaa kustannuksia sekä kunnille että valtiolle. Myös erilaisuus pitää hyväksyä. Se ei välttämättä lyö korvalle tasapuolisuutta sen paremmin kuin oikeudenmukaisuuttakaan.</t>
  </si>
  <si>
    <t>kirjaus@laukaa.fi</t>
  </si>
  <si>
    <t>Kts. 1. osio 1. vastaus. Lisäksi korostamme erityisesti subjektiivisten oikeuksien tarkkaa läpikäyntiä.</t>
  </si>
  <si>
    <t>lavia@lavia.fi</t>
  </si>
  <si>
    <t>Kuntien vastuulle ei tulisi siirtää uusia tehtäviä ilman että niihin osoitetaan rahoitusta kuntien keräämää verotuloa lisäämättä. 
Yksikköhintojen ja laskennallisten kustannusten pitäisi vastata reaalikustannuksia. Valtionosuuden perusteena olevat yksikköhinnat ovat jääneet toteutuneita kustannuksia pienemmiksi, kun kustannusten jaon tarkistukset tehdään neljän vuoden välein.
Kuntien sosiaali- ja terveydenhuollon palvelurakennetta tulee kehittää.</t>
  </si>
  <si>
    <t>maskunkunta@masku.fi</t>
  </si>
  <si>
    <t>Järjestelmän tulee ottaa huomioon objektiiviset erot mahdollisuuksista toteuttaa kunnallinen toiminta maan eri osissa sekä tulo- ja ikärakenne. Muuten sen tulee kannustaa taloudellisen palvelujärjestelmän kehittymiseen kaikissa kunnissa.</t>
  </si>
  <si>
    <t>kirjaamo@kauhava.fi</t>
  </si>
  <si>
    <t>Nykyisen keskittymiskehityksen jatkuessa kuntien toimintaolosuhteet eriarvoistuvat verotuksen kiristyessä ja velkaantumisen lisääntyessä erityisesti kaupunkiseutujen ulkopuolisilla alueilla, joilla on entuudestaan väestön epäedullisen huoltosuhteen ja muuttoliikkeen takia merkittäviä rakennemuutosongelmia.Samalla kun valtionosuusjärjestelmää on yksinkertaistettava ja siihen liittyvää valtion ohjausta ja normisidonnaisuutta on vähennettävä, on pidettävä huoli siitä, että keskusseutujen ulkopuolisten rakennemuutosalueiden toimintaedellytykset turvataan vähintään nykyisentasoisina.</t>
  </si>
  <si>
    <t>kirjaamo@ahtari.fi</t>
  </si>
  <si>
    <t>Kuntien tehtävät ja rahoitus saatava tasapainoon. Palvelujen tuottamisen edellytykset on turvattava koko maassa ilman suuria verotuksellisia eroja.</t>
  </si>
  <si>
    <t>kunta@kangasala.fi</t>
  </si>
  <si>
    <t>kunnanvirasto@hailuoto.fi</t>
  </si>
  <si>
    <t>Valtioneuvoston kuntarakennetyöryhmän esityksessä uudeksi kuntarakenteeksi Hailuodon kunta esitetään liitettäväksi Ouluun. Perusteluina Hailuodon liittämiselle Ouluun suuntaan mainitaan mm. yhteinen asiointi ja työssäkäyntialue.
Kuntamme mielestä selvityksessä on kiitettävästi kuvattu kuntakentän toiminnallisen uudistuksen paineet, erityisesti sosiaali- ja terveystoimen tarpeet sekä valtion ja kunnan välisen vastuunjaon ja kuntien valtionosuusjärjestelmän kompleksisuus. Hailuodon kuntatalouden vahvuus sekä erityisasema Suomen ainoana A-luokan saaristokuntana on myös noteerattu. 
Hailuodon kunta ei näe rakentavaksi ja eheyttäväksi toimintalinjaksi kuntarakenteen uudistamista ennen kuin yhteiskuntamme kipupisteet on kartoitettu ja toiminnalliset ja taloudelliset tekijät on määritetty. Talouden ja toiminnan kautta perusteltua analyysiä ei valitettavasti kuntarakennetyöryhmän esityksessä uudeksi kuntarakenteeksi ole löydettävissä.
Emme Hailuodon kunnassa näe tarpeelliseksi osallistua kuntarakenneuudistukseen ennen kuin sosiaali- ja terveystoimen laaja-alainen analyysi ja ratkaisu on muodostettu. Tämän lisäksi katsomme aiheelliseksi, että kuntien ja valtion rahoitusjärjestelmä sekä erityisesti kuntien lakisääteiset tehtävät käsitellään parlamentaarisesti, kriittisesti sekä analyyttisesti ennen kaikkia rakenteellisia muutoksia. Toivomme, että viestimme tulee kuulluksi ja osallistumme erittäin mielellämme rakentavassa hengessä käytäviin uudistuksiin tulevaisuudessa.</t>
  </si>
  <si>
    <t>janakkalan.kunta@janakkala.fi</t>
  </si>
  <si>
    <t>Mielestämme valtionosuusjärjestelmälle on edelleen olemassa selvä tarve, nykyisen kaltaisena. Tätä tarvetta eivät kuntaliitoksetkaan poistaisi. 
Kuntien rahoitusperiaatteen nykyiset ongelmat johtuvat lyhyesti sanottuna siitä, ettei valtio ole enää sitä noudattanut. Tähän olemme puuttuneet lausunnossamme useammassa kohdassa toisaalla. Järjestelmää ei tältä osin tarvitse muuttaa, riittää että sitä noudatetaan.</t>
  </si>
  <si>
    <t>kirjaamo@hanko.fi</t>
  </si>
  <si>
    <t>Verotulotasausta olisi vähennettävä. Nykyisessä laajuudessaan tasauksella osittain mahdollis-tetaan elinkelvottomien kuntien olemassaolo. Valtionosuuksien vähentyessä on kuntien vero-pohjaa laajennettava, esim. pääomatulojen verosta osuus kunnille, vähennysmahdollisuuksia kunnallisverosta pienennettävä, vapaa-ajan asukkaiden verosta osa vapaa-ajan asuntokuntaan ja liikenteen veroista osa kunnille.</t>
  </si>
  <si>
    <t>Kuntien taloudenhoidossa keskeiseksi ongelmaksi on muodostumassa palveluvaateiden ja rahoituksen epäsuhta.  Kuntien tehtäviä ei tule lisätä ilman, että myös lisätehtävien rahoitus selvitetään ja turvataan. On kohtuutonta, että uudet tehtävät joudutaan rahoittamaan kunnan muita palveluja karsien tai verotusta kiristämällä.
Normisäätelyn lisääminen ei ole ratkaisu kuntien taloushaasteisiin. Normiohjauksen lisääminen ei ole vahvan, demokraattisesti johdetun peruskunnan tavoitteiden mukainen, vaan vähentää kunnan omaa liikkumavaraa päätöksenteossa ja irrottaa päätöksentekoa, rahoitusta ja palveluista kannettavaa vastuuta toisistaa.
Kuntataloutta tulisi kehittää niin, että kuntien talous perustuisi nykyistä enemmän kuntien omaan verorahoitukseen.  Efektiivinen veroprosentti tulisi saada lähemmäksi kunnan päättämää veroprosenttia.  Tämä lisäisi kunnan aitoa päätösvaltaa ja vastuuta sekä edellyttäisi tehokkuuden parantamista palvelujen järjestämisessä ja tuottamisessa oman kunnan asukkaille. 
Valtionosuusjärjestelmään liittyvä verotulojen tasaus ei ole kuntatalouden hyvään hoitamiseen ja palvelutuotannon tehokkuuden lisäämiseen kannustava. Nykyinen tasausjärjestelmä ei huomioi Seinäjoen kaupungin kaltaisten kasvukeskusten palvelujen kysynnän voimakasta kasvua.  Tämä johtaa monessa tapauksessa siihen, että kasvukeskuksen taloudellinen tilanne on kireämpi kuin ympärillä olevien verotulotasausta saavien pendelöintikuntien talous.  Maamme koko julkisen sektorin palvelutuotannon ja kansalaisten kannalta tällainen tilanne ei ole optimaalinen ja toivottava. Verotulojen tasausjärjestelmää tulisikin kehittää niin, että se olisi nykyistä kannustavampi ja turvaisi myös kasvaville keskuksille rahoitusta lisääntyvien peruspalvelujen tuottamista varten.
Kuntien tilinpäätökset eivät anna oikeaa kuvaa kuntatalouden tilasta. Poistotason mataluus suhteessa uus- ja korvausinvestointien määrään peittää alleen kuntataloudessa olevan rakenteellisen rahoitusvajeen.  Tämä johtaa kuntien velkaantumiseen huolimatta siitä, että tilikauden tulokset saattavat olla sinänsä varsin hyviä ja ylijäämäisiä. Kuntien tilinpäätössäädöksiä tuleekin tältä osin edelleen kehittää.
Kunnallisten markkinoilla toimivien liikelaitosten asema ja siihen liittyvä yhtiöittämisvelvollisuus tulisi selkeyttää kilpailuneutraliteettikysymykset huomioiden.</t>
  </si>
  <si>
    <t>Valtionosuusprosentin ja verotulotasauksen tasausrajan tulisi olla lakisääteisesti määrätty toisistaan riippuvaisiksi. Mikäli valtionosuusprosenttia lasketaan, tulisi tasausrajaa vastaavasti korottaa, jolloin eri kunnissa asuvien kansalaisten eriarvoisuus ei kasvaisi. Ylipäätään asukkaiden tulisi olla tasa-arvoisia julkisen sektorin rahoituksen osalta.
Toisen asteen ja ammattikorkeakoulutuksen ylläpitäjärahoituksen kuntaosuus tulisi määrittää jatkossa esimerkiksi keskimäärin ko. opetusta saavan ikäluokkien koon perusteella nykyisen asukasluvun mukaan määräytyvän osuuden sijaan.
Valtionosuusjärjestelmän tulee kattavasti tasata kuntien välisiä eroja peruspalvelujen tarpeessa. Toimiva ja oikeudenmukainen järjestelmä tulee olla päätavoitteena, järjestelmän yksinkertaisuus on toissijainen asia. Kuntien asukkaiden tulopohjasta johtuvaa kunnallisveroprosenttikuilua tulee pienentää esimerkiksi verotulotasausrajaa nostamalla.</t>
  </si>
  <si>
    <t>Kuntien vastuulle ei tule siirtää uusia tehtäviä ilman, että niihin osoitetaan rahoitusta (kunnallisverorasituksen kasvun rajoittaminen). Valtion ei pidä yksipuolisesti muuttaa kustannustenjakoa.
Yksikköhinnan ja laskennallisten kustannusten tulee vastata todellisia kustannuksia. Kustannustenjaon tarkistukset tehdään nykyisin neljän vuoden välein. Valtionosuuden perusteena olevat yksikköhinnat ovat jääneet toteutuneita kustannuksia pienemmiksi.
Koulutus- ja varhaiskasvatuspalvelujen valtionosuuksissa tulee ottaa paremmin huomioon  kasvavien kehyskuntien tarpeet, mm. palvelujen määrällinen kasvu ja investointitarpeet.</t>
  </si>
  <si>
    <t>Kuntien palveluiden järjestämisvelvoitteiden ja kyseisten velvoitteiden rahoituksen välisen tasapainon saavuttaminen on kriittisen tärkeää. Kaupunkiseutujen keskuskaupungit järjestävät valtaosin omalla rahoituksellaan suuren joukon palveluja, joita myös ympäryskunnat varsin laajasti käyttävät. Esimerkkeinä kyseisistä palveluista toimivat erilaiset kulttuuri- ja vapaa-aikapalvelut. Lisäksi tulisi huomioida sosiaalisen asuntokannan ja sen kehittämisen sekä toimeentulotuen saajien aiheuttamat kustannukset. 
Valtionosuusjärjestelmää uudistettaessa tulee erityistä huomiota kiinnittää sen laskennallisuuden ja tätä kautta kannustavuuden lisäämiseen. Kuntien peruspalvelujen valtionosuudet tulee maksaa vahvoille peruskunnille. Laskennallisen verotulotasausjärjestelmän uudistaminen tulee kytkeä tiiviisti valtionosuusjärjestelmän uudistamisprosessiin. Nykymuotoinen järjestelmä ei sisällä mainittavia kannustinvaikutuksia kuntien rakenteiden ja toiminnan kehittämiseen.   
Valtionosuusjärjestelmän tulee olla vähintään kuntaliitosneutraali, mieluiten kuntarakenteiden uudistuksiin kannustava. Lisäksi rakennetyöryhmän selvityksessä esitettyä avausta, jossa verotulojen tasaus voitaisiin tehdä jatkossa kaupunkiseuduittain, pidetään kehittämisen arvoisena.</t>
  </si>
  <si>
    <t>Nykyinen järjestelmä on toimiva.</t>
  </si>
  <si>
    <t>Järjestelmän tulee mahdollistaa kansalaisille samanvertaiset elinmahdollisuudet eri puolilla Suomea – tulee turvata tasavertaiset mahdollisuudet hyvään elämään.
Valtion ”antaessa” kunnille uusia tehtäviä/velvoitteita tulee antaa myös riittävä rahallinen resurssi velvoitteista suoriutumiseen.
Palvelujen järjestämisvastuu ja rahoitusvastuu tulee suunnata samalle toimijalle, vahvoille peruskunnille tai yhteistoiminta-alueille.
Järjestelmien tulee ottaa huomioon eri alueiden omat ”erityispiirteet”.</t>
  </si>
  <si>
    <t>- Kuntien rahoituksen pitkäjänteisyydestä huolehtiminen, eli ettei valtio vuosittain muuttaisi kuntarahoituksen perusteita eikä kuntien tehtäviä
- Kuntien rahoitus voitaisiin ohjata kehitystä kannustavampaan suuntaan, jossa verojen ja maksujen osuus korostuisi ja valtionosuuksien osuus vähenisi
- Kasvukuntien eli kuntien, joissa voimakas väestön kasvu lisää palvelutarpeita ja useimmiten myös edellyttää lisäinvestointeja, erityinen asema tulisi ottaa huomioon uudistuksessa.
- Verotulomenetysten kompensointi pitää jättää pois valtionosuuksista ja kompensoida kunnille verovähennysten aiheuttamat menetykset verotuloissa. Nykyinen tapa kompensoida veromenetykset valtionosuuksia korottamalla on hämärtänyt valtionosuuksien todelliset palveluihin kohdistuvat korotukset ja samalla antanut väärän mielikuvan valtionosuuksien korotuksista.</t>
  </si>
  <si>
    <t>1) Palvelutarpeen ja rahoituksen parempi kohtaaminen (esim. sairastavuuden ja hoitoisuuden taso), 2) Olosuhdetekijöiden tasapuolisempi painottaminen (esim. liukuva portaittaisen sijaan), 3) Kiinteistöveron palauttaminen verotulojen tasauksen piiriin, 4) Jäteveron tuoton ohjaaminen kunnille (järjestämisvastuu) ja saattaminen verotulojen tasauksen piiriin, 5) Pääomaveron tuoton osittainen ohjaaminen kunnille</t>
  </si>
  <si>
    <t>Verotulojen osuutta kuntien tuloissa pitää vahvistaa. Verovähennyksiä ja verosta tehtäviä vähennyksiä korottamalla on leikattu kunnallisveron tuottoa ja valtionosuuksiin tehdyillä kompensaatioilla on vahvistettu kuntien valtionosuusriippuvuutta. Vantaalla vähennykset pienentävät kunnallisveron tuottoa noin 160 milj. euroa ja sen lisäksi vähennykset verosta ovat 32 milj. euroa vuonna 2012. Vantaan efektiivinen veroaste on 15,05 % ja tuloveroprosentti 19,00 vuonna 2012. Vähennyksiä tulee karsia tai siirtää valtionveroihin.
Kiinteistöveron vahvistaminen kuntien verotulolähteenä edellyttää konkreettisia toimia kiinteistöverotuksen pohjana olevien rekisterijärjestelmien ja -tietojen kehittämiseksi. Myös kiinteistöjen verotusarvot tulee saada lähemmäs nykyarvoja. Vantaan kaupunki on tehnyt valtiolle myös ehdotuksen asuntotonttien irrottamiseksi yleisestä kiinteistöverosta. Rakentamattoman kaavoitetun asuntotonttimaan osalta tulee tiukentaa määrittelyä ja ala- ja ylärajoja korottaa. Kiinteistöveron poistaminen valtionosuuksien tasauslaskelmista oli oikeansuuntainen kiinteistöveron asemaa vahvistava toimenpide.
Myös valtionosuusjärjestelmän laskennallisiin kustannuksiin liittyvät erilaiset olosuhdetekijät kaipaavat uudistusta. Vantaan kannalta merkittäviä ovat päivähoito-, lastensuojelu- ja sairastavuuskertoimien uudistaminen vastaamaan paremmin kuntien näiden palvelujen järjestämistarvetta tehdyissä selvityksissä (VATT,  STAKES nyk. THL) ehdotetulla tavalla. Myös vieraskielisen väestön määrä ja tähän liittyvät palvelutarpeet tulee valtionosuuslaskelmissa ottaa nykyistä laajemmin huomioon. 
Valtionosuusjärjestelmää uudistettaessa tulee lähtökohtana olla kannustavuus, laskennallisuus ja metropolialueen erityispiirteiden huomioiminen. Kaupunkien joukkoliikenteen tukemiseen tarkoitettua taajamarakennekorotuksen rahoitusta tulee merkittävästi lisätä nykyisestä. Ennaltaehkäisevyyttä kuntien palvelujen kehittämisessä tulee tukea, jotta vältytään raskailta ja kalliilta toimenpiteiltä esimerkiksi perheiden tukemisessa, terveydenhuollossa tai työllistämisessä. Segregaation uhkaa voidaan estää positiivisella diskriminaatiolla ja maahanmuuttajien kotouttamista edistetään koulutuksella. Valtion tulee lisätä tukea tähän kuntien toimintaan. Verotuloihin perustuvaa valtionosuuksien tasausta tulee edelleen kohtuullistaa; kiinteistöveron irrottaminen tasauslaskelmista oli askel oikeaan suuntaa.
Nykyistä järjestelmää tulee selkeyttää, yksinkertaistaa ja uudistaa palvelujen kehittämisen kannalta kannustavaan suuntaan. Keskeisiä näkökulmia palvelujen kehittämisessä ovat asiakaslähtöisyys, taloudellisuus ja tuottavuuden parantaminen.
Työmarkkinatuen (työmarkkinatukilaki luku 14, 3 §) rahoituksen malli tulee tarkastella osana valtionosuusjärjestelmän uudistamista
Varhaiskasvatus- ja koulutuspalveluiden rahoitus
Rahoitusjärjestelmässä on otettava nykyistä paremmin huomioon kasvavan vieraskielisen väestön tarvitsemat varhaiskasvatus- ja koulutuspalvelut. Maahanmuuttajien räätälöityjen koulutuspalveluiden tarve on suurin pääkaupunkiseudulla. Tätä ei kuitenkaan huomioida riittävästi rahoituksessa. Maahanmuuttajanuoren riski syrjäytyä pääkaupunkiseudulla on muuta maata suurempi. Valtionosuuden perusosaan tehtävää korotusta vieraskielisistä 6-15-vuotiaista on nostettava tasolle, joka paremmin vastaa toteutuneita kustannuksia ja tämä rahoitus on ohjattava aiheuttamisperusteella em. lasten opetuksen järjestäjälle. Toisen asteen koulutuksen rahoituksessa on myös otettava huomioon vieraskieliset opiskelijat. Harkinnanvaraisesti myönnettävät valtionavustukset maahanmuuttajien koulutuspalveluiden järjestämiseen tulee siirtää korotustekijöinä valtionosuusrahoituksen yleisiin perusteisiin.
Erilliset harkinnanvaraiset valtionavustukset eivät mahdollista palvelujen tuottamisen pitkäjänteistä suunnittelua. Erillisavustuksien perusteet tulisi ottaa huomioon yksikköhintarahoituksen yleisissä perusteissa. Jos rahoitusta kuitenkin jaetaan erillisinä valtionavustuksina, tulee avustuksien taso turvata koko hallitusohjelmakaudeksi.</t>
  </si>
  <si>
    <t>Jokaiselle kunnalle olisi taattava riittävät resurssit tuottaa palvelut kuntalaisille myös reuna-alueilla. 
Verotulojen tasausjärjestelmä on säilytettävä. 
Valtionosuusjärjestelmää on yksinkertaistettava ja selkeytettävä.</t>
  </si>
  <si>
    <t>Valtion ja kuntien välinen kustannustenjako sekä rahoitusperiaatteen toteutuminen.</t>
  </si>
  <si>
    <t>Valtionosuusjärjestelmää tulee kehittää elinvoimaista kunta- ja palvelurakennetta tukevaksi. Palvelujen saavutettavuus, ikärakenne ja väestön sijoittuminen alueelle tulee pitää kriteereinä valtionosuuden jakomallia määriteltäessä
Kuntien veropohjaa voidaan tukea suuntaamalla osa jäteverosta, ympäristöverosta ja liikenneverosta kunnille. Kunnat vastaavat osittain näistä tehtävistä.</t>
  </si>
  <si>
    <t>Valtionosuusjärjestelmää tulee yksinkertaistaa ja sen tulee kannustaa ja palkita hyvin asiansa hoitavia kuntia. Sen pitää pystyä myös entistä paremmin huomioimaan kuntien erityisolosuhteet mm. saaristoisuus, pitkät välimatkat, huonot liikenneyhteydet ja ikärakenne.</t>
  </si>
  <si>
    <t>Nummi-Pusulan kunnan näkemyksen mukaan nykyinen rahoitus- ja valtionosuusjärjestelmä on toimiva. Rahoitus- ja valtionosuusjärjestelmä ei ole muuttunut kuntiin kohdistuneiden velvoitteiden kanssa. Jatkossa tarvetta onkin lisävelvoitteiden myötä lisätä myös rahoitusjärjestelmää.</t>
  </si>
  <si>
    <t>Valtionosuusjärjestelmää on loogista ja perusteltua uudistaa, kun kuntauudistus toteutetaan. Ideaalitilanne olisi, että valtionosuusjärjestelmän uudistus ja kuntauudistus voitaisiin toteuttaa samanaikaisesti, mutta se ei liene mahdollista uudistusten aikataulujen takia. Valtionosuusjärjestelmää uudistettaessa on vaikea saada aikaan järjestelmä, joka on samanaikaisesti yksinkertainen, läpinäkyvä ja kaikki olosuhdetekijät huomioonottava. 
Valtionosuusjärjestelmä tulee säilyttää yleiskatteisena eli kunnan tulee saada jatkossakin päättää laskennallisin perustein määräytyvien valtionosuuksien kohdentamisesta.
Valtionosuusjärjestelmää tulee kehittää kannustavammaksi siten, että järjestelmä kannus-taa toimintojen tehostamiseen. Verotuloihin perustuvaa valtionosuuden tasausjärjestelmää voitaisiin kehittää selvityksessä esitetyllä tavalla tekemällä verotulotasaus kaupunkiseu-duittain tai alentaa tasausrajaa.
Valtionosuusjärjestelmän tulee ottaa nykyistä paremmin huomioon erityisesti suurille kaupungeille aiheutuvat merkittävät kustannukset suurten yhdyskuntainvestointien ja kalliiden erityispalvelujen järjestämisestä. Lisäksi valtionosuusjärjestelmän tulee huomioida muun muassa työttömistä, opiskelijoista, toimeentulotuen saajista ja vuokra-asunnon tarvitsijoista aiheutuvien sosiaalisten kustannusten tasaaminen kaupunkiseudun sisällä. 
Joukkoliikenteen järjestämisen aiheuttamat lisäkustannukset tulee huomioida valtionosuusjärjestelmässä paremmin. Yleiseen valtionosuuteen sisältyvää taajamarakennekorotusta tulee muuttaa niin, että se ottaisi paremmin huomioon joukkoliikenteen kaupungeille aiheuttamat lisäkustannukset. Taajamarakennekorotuksen tarkoituksena on korvata kunnille kunnan taajama-asteisuudesta aiheutuvia lisäkustannuksia, kuten joukkoliikennekustannuksia. Taajamarakennekorotus on kuitenkin suurimmillaan 40 000–99 999 taajama-asukkaan kaupungeissa ja pienimmillään yli 200 000 taajama-asukkaan kaupungeissa. Korotus on siis suurin siellä, missä taajama-asteisuuden aiheuttamat joukkoliikennekustannukset ovat pienimmät.
Kuntien taloussuunnittelun kannalta valtionosuusjärjestelmää olisi tärkeä uudistaa siten, että valtionosuuksien määrä tiedettäisiin kunnissa riittävän ajoissa. Valtionosuuksien määrä tulisi tietää talousarviovuotta edeltävän vuoden huhtikuun loppuun mennessä.
Valtionosuusjärjestelmän uudistamisessa on lisäksi hyvin olennaista se, että valtio huolehtii omasta rahoitusvelvollisuudestaan luotettavasti ja ennustettavasti. Valtion ei tule vetäytyä hyvinvointipalvelujen rahoitusvastuusta enempää kuin mitä se on jo tehnyt, mikäli valtio ei samalla vähennä kuntien velvoitteita.</t>
  </si>
  <si>
    <t>Valtionosuuksissa tulee ottaa huomioon tuotantokustannusten nousu täysimääräisesti.
Kunnallisverotulojen tilitykset tulee maksaa suoriteperusteisesti reaaliajassa kunnille. Kunnan lainarahoituksen käytölle tulisi harkita kriteereitä kunnan talouden kestävyyden turvaamiseksi.</t>
  </si>
  <si>
    <t>info@seinajoki.fi</t>
  </si>
  <si>
    <t>kunta@puumala.fi</t>
  </si>
  <si>
    <t>orimattilan.kaupunki@orimattila.fi</t>
  </si>
  <si>
    <t>konsernipalvelut@lahti.fi</t>
  </si>
  <si>
    <t>kirjaamo@ilomantsi.fi</t>
  </si>
  <si>
    <t>ristiinan.kunta@ristiina.fi</t>
  </si>
  <si>
    <t>hyvinkaa@hyvinkaa.fi</t>
  </si>
  <si>
    <t>kaupunginkanslia@outokummunkaupunki.fi</t>
  </si>
  <si>
    <t>kirjaamo.kaupunginkanslia@vantaa.fi</t>
  </si>
  <si>
    <t>sonkajarvi@sonkajarvi.fi</t>
  </si>
  <si>
    <t>kirjaamo@maaninka.fi</t>
  </si>
  <si>
    <t>kirjaamo@iisalmi.fi</t>
  </si>
  <si>
    <t>kirjaamo@utajarvi.fi</t>
  </si>
  <si>
    <t>enonkosken.kunta@enonkoski.fi</t>
  </si>
  <si>
    <t>nummi-pusula@nummi-pusula.fi</t>
  </si>
  <si>
    <t>kirjaamo@tampere.fi</t>
  </si>
  <si>
    <t>kirjaamo@rovaniemi.fi</t>
  </si>
  <si>
    <t>Luoto - Larsmo</t>
  </si>
  <si>
    <t>Suomenniemi</t>
  </si>
  <si>
    <t>Lohja - Lojo</t>
  </si>
  <si>
    <t>Kuhmo</t>
  </si>
  <si>
    <t>Kontiolahti</t>
  </si>
  <si>
    <t>Rauma - Raumo</t>
  </si>
  <si>
    <t>Säkylä</t>
  </si>
  <si>
    <t>Kesälahti</t>
  </si>
  <si>
    <t>Soini</t>
  </si>
  <si>
    <t>Juuka</t>
  </si>
  <si>
    <t>Riihimäki</t>
  </si>
  <si>
    <t>Kuopio</t>
  </si>
  <si>
    <t>Pori - Björneborg</t>
  </si>
  <si>
    <t>Kaustinen - Kaustby</t>
  </si>
  <si>
    <t>Sotkamo</t>
  </si>
  <si>
    <t>Muonio</t>
  </si>
  <si>
    <t>Vaasa - Vasa</t>
  </si>
  <si>
    <t>Pello</t>
  </si>
  <si>
    <t>Valkeakoski</t>
  </si>
  <si>
    <t>Kuusamo</t>
  </si>
  <si>
    <t>Joensuu</t>
  </si>
  <si>
    <t>Kärkölä</t>
  </si>
  <si>
    <t>Kouvola</t>
  </si>
  <si>
    <t>Kurikka</t>
  </si>
  <si>
    <t>Luvia</t>
  </si>
  <si>
    <t>Pornainen - Borgnäs</t>
  </si>
  <si>
    <t>Parkano</t>
  </si>
  <si>
    <t>Hämeenkoski</t>
  </si>
  <si>
    <t>Savonlinna - Nyslott</t>
  </si>
  <si>
    <t>Yli-Ii</t>
  </si>
  <si>
    <t>Huittinen</t>
  </si>
  <si>
    <t>Miehikkälä</t>
  </si>
  <si>
    <t>Vieremä</t>
  </si>
  <si>
    <t>Taivassalo - Tövsala</t>
  </si>
  <si>
    <t>Kaavi</t>
  </si>
  <si>
    <t>Rääkkylä</t>
  </si>
  <si>
    <t>Pukkila</t>
  </si>
  <si>
    <t>Tuusula - Tusby</t>
  </si>
  <si>
    <t>Loppi</t>
  </si>
  <si>
    <t>Viitasaari</t>
  </si>
  <si>
    <t>Pyhäranta</t>
  </si>
  <si>
    <t>Varkaus</t>
  </si>
  <si>
    <t>Kolari</t>
  </si>
  <si>
    <t>Ii</t>
  </si>
  <si>
    <t>Hollola</t>
  </si>
  <si>
    <t>Posio</t>
  </si>
  <si>
    <t>Ranua</t>
  </si>
  <si>
    <t>Lestijärvi</t>
  </si>
  <si>
    <t>Pertunmaa</t>
  </si>
  <si>
    <t>Haapavesi</t>
  </si>
  <si>
    <t>Akaa</t>
  </si>
  <si>
    <t>Sievi</t>
  </si>
  <si>
    <t>Nurmes</t>
  </si>
  <si>
    <t>Parikkala</t>
  </si>
  <si>
    <t>Savukoski</t>
  </si>
  <si>
    <t>Lappajärvi</t>
  </si>
  <si>
    <t>Utsjoki</t>
  </si>
  <si>
    <t>Isokyrö - Storkyro</t>
  </si>
  <si>
    <t>Siikajoki</t>
  </si>
  <si>
    <t>Siikainen</t>
  </si>
  <si>
    <t>Puolanka</t>
  </si>
  <si>
    <t>Ylivieska</t>
  </si>
  <si>
    <t>Vimpeli</t>
  </si>
  <si>
    <t>Nastola</t>
  </si>
  <si>
    <t>Perho</t>
  </si>
  <si>
    <t>Kihniö</t>
  </si>
  <si>
    <t>Halsua</t>
  </si>
  <si>
    <t>Kemi</t>
  </si>
  <si>
    <t>Loimaa</t>
  </si>
  <si>
    <t>Ilmajoki</t>
  </si>
  <si>
    <t>Kinnula</t>
  </si>
  <si>
    <t>Teuva - Östermark</t>
  </si>
  <si>
    <t>Uurainen</t>
  </si>
  <si>
    <t>Nousiainen - Nousis</t>
  </si>
  <si>
    <t>Pälkäne</t>
  </si>
  <si>
    <t>Raisio - Reso</t>
  </si>
  <si>
    <t>Siikalatva</t>
  </si>
  <si>
    <t>Pielavesi</t>
  </si>
  <si>
    <t>Isojoki - Storå</t>
  </si>
  <si>
    <t>Kuhmoinen</t>
  </si>
  <si>
    <t>Pyhtää - Pyttis</t>
  </si>
  <si>
    <t>Keminmaa</t>
  </si>
  <si>
    <t>Tohmajärvi</t>
  </si>
  <si>
    <t>Oulunsalo</t>
  </si>
  <si>
    <t>Korsnäs</t>
  </si>
  <si>
    <t>Hirvensalmi</t>
  </si>
  <si>
    <t>Luumäki</t>
  </si>
  <si>
    <t>Urjala</t>
  </si>
  <si>
    <t>Keitele</t>
  </si>
  <si>
    <t>Raahe - Brahestad</t>
  </si>
  <si>
    <t>Pyhäntä</t>
  </si>
  <si>
    <t>Punkalaidun</t>
  </si>
  <si>
    <t>Juupajoki</t>
  </si>
  <si>
    <t>Kankaanpää</t>
  </si>
  <si>
    <t>Kokemäki - Kumo</t>
  </si>
  <si>
    <t>Haukipudas</t>
  </si>
  <si>
    <t>Tyrnävä</t>
  </si>
  <si>
    <t>Järvenpää - Träskända</t>
  </si>
  <si>
    <t>Kerava - Kervo</t>
  </si>
  <si>
    <t>Hausjärvi</t>
  </si>
  <si>
    <t>Heinola</t>
  </si>
  <si>
    <t>Kuortane</t>
  </si>
  <si>
    <t>Ylitornio - Övertorneå</t>
  </si>
  <si>
    <t>Jyväskylä</t>
  </si>
  <si>
    <t>Pomarkku - Påmark</t>
  </si>
  <si>
    <t>Kempele</t>
  </si>
  <si>
    <t>Pudasjärvi</t>
  </si>
  <si>
    <t>Tammela</t>
  </si>
  <si>
    <t>Pöytyä</t>
  </si>
  <si>
    <t>Joroinen - Jorois</t>
  </si>
  <si>
    <t>Köyliö - Kjulo</t>
  </si>
  <si>
    <t>Juankoski</t>
  </si>
  <si>
    <t>Rautalampi</t>
  </si>
  <si>
    <t>Jämijärvi</t>
  </si>
  <si>
    <t>Oulu - Uleåborg</t>
  </si>
  <si>
    <t>Rantasalmi</t>
  </si>
  <si>
    <t>Kiuruvesi</t>
  </si>
  <si>
    <t>Koski Tl</t>
  </si>
  <si>
    <t>Suonenjoki</t>
  </si>
  <si>
    <t>Tornio - Torneå</t>
  </si>
  <si>
    <t>Kemiönsaari - Kimitoön</t>
  </si>
  <si>
    <t>Liperi</t>
  </si>
  <si>
    <t>Simo</t>
  </si>
  <si>
    <t>Kustavi - Gustavs</t>
  </si>
  <si>
    <t>Sodankylä</t>
  </si>
  <si>
    <t>Lappeenranta - Villmanstrand</t>
  </si>
  <si>
    <t>Raasepori - Raseborg</t>
  </si>
  <si>
    <t>Jokioinen - Jockis</t>
  </si>
  <si>
    <t>Maalahti - Malax</t>
  </si>
  <si>
    <t>Nurmijärvi</t>
  </si>
  <si>
    <t>Lieksa</t>
  </si>
  <si>
    <t>Vesanto</t>
  </si>
  <si>
    <t>Lumijoki</t>
  </si>
  <si>
    <t>Kaarina - S:t Karins</t>
  </si>
  <si>
    <t>Aura</t>
  </si>
  <si>
    <t>Forssa</t>
  </si>
  <si>
    <t>Keuruu</t>
  </si>
  <si>
    <t>Ristijärvi</t>
  </si>
  <si>
    <t>Karvia</t>
  </si>
  <si>
    <t>Mänttä-Vilppula</t>
  </si>
  <si>
    <t>Paltamo</t>
  </si>
  <si>
    <t>Kitee</t>
  </si>
  <si>
    <t>Tuusniemi</t>
  </si>
  <si>
    <t>Hyrynsalmi</t>
  </si>
  <si>
    <t>Eura</t>
  </si>
  <si>
    <t>Uusikaarlepyy - Nykarleby</t>
  </si>
  <si>
    <t>Mynämäki</t>
  </si>
  <si>
    <t>Kyyjärvi</t>
  </si>
  <si>
    <t>Pietarsaari - Jakobstad</t>
  </si>
  <si>
    <t>Pieksämäki</t>
  </si>
  <si>
    <t>Kivijärvi</t>
  </si>
  <si>
    <t>Porvoo - Borgå</t>
  </si>
  <si>
    <t>Turku - Åbo</t>
  </si>
  <si>
    <t>Veteli - Vetil</t>
  </si>
  <si>
    <t>Lapinlahti</t>
  </si>
  <si>
    <t>Kärsämäki</t>
  </si>
  <si>
    <t>Sauvo - Sagu</t>
  </si>
  <si>
    <t>Petäjävesi</t>
  </si>
  <si>
    <t>Vihanti</t>
  </si>
  <si>
    <t>Hankasalmi</t>
  </si>
  <si>
    <t>Kannonkoski</t>
  </si>
  <si>
    <t>Luhanka</t>
  </si>
  <si>
    <t>Salla</t>
  </si>
  <si>
    <t>Hamina - Fredrikshamn</t>
  </si>
  <si>
    <t>Naantali - Nådendal</t>
  </si>
  <si>
    <t>Inari - Enare</t>
  </si>
  <si>
    <t>Vähäkyrö - Lillkyro</t>
  </si>
  <si>
    <t>Jämsä</t>
  </si>
  <si>
    <t>Uusikaupunki - Nystad</t>
  </si>
  <si>
    <t>Espoo - Esbo</t>
  </si>
  <si>
    <t>Pirkkala - Birkala</t>
  </si>
  <si>
    <t>Karjalohja - Karislojo</t>
  </si>
  <si>
    <t>Mäntsälä</t>
  </si>
  <si>
    <t>Muurame</t>
  </si>
  <si>
    <t>Nivala</t>
  </si>
  <si>
    <t>Sastamala</t>
  </si>
  <si>
    <t>Äänekoski</t>
  </si>
  <si>
    <t>Sipoo - Sibbo</t>
  </si>
  <si>
    <t>Karijoki - Bötom</t>
  </si>
  <si>
    <t>Marttila</t>
  </si>
  <si>
    <t>Lemi</t>
  </si>
  <si>
    <t>Hattula</t>
  </si>
  <si>
    <t>Taivalkoski</t>
  </si>
  <si>
    <t>Siilinjärvi</t>
  </si>
  <si>
    <t>Kiiminki</t>
  </si>
  <si>
    <t>Töysä</t>
  </si>
  <si>
    <t>Suomussalmi</t>
  </si>
  <si>
    <t>Lapua - Lappo</t>
  </si>
  <si>
    <t>Lapinjärvi - Lappträsk</t>
  </si>
  <si>
    <t>Jalasjärvi</t>
  </si>
  <si>
    <t>Ylöjärvi</t>
  </si>
  <si>
    <t>Parainen</t>
  </si>
  <si>
    <t>Konnevesi</t>
  </si>
  <si>
    <t>Saarijärvi</t>
  </si>
  <si>
    <t>Närpiö - Närpes</t>
  </si>
  <si>
    <t>Virolahti</t>
  </si>
  <si>
    <t>Harjavalta</t>
  </si>
  <si>
    <t>Joutsa</t>
  </si>
  <si>
    <t>Nakkila</t>
  </si>
  <si>
    <t>Imatra</t>
  </si>
  <si>
    <t>Padasjoki</t>
  </si>
  <si>
    <t>Humppila</t>
  </si>
  <si>
    <t>Tarvasjoki</t>
  </si>
  <si>
    <t>Pihtipudas</t>
  </si>
  <si>
    <t>Loviisa - Lovisa</t>
  </si>
  <si>
    <t>Kittilä</t>
  </si>
  <si>
    <t>Kauniainen - Grankulla</t>
  </si>
  <si>
    <t>Kokkola - Karleby</t>
  </si>
  <si>
    <t>Pedersören kunta - Pedersöre</t>
  </si>
  <si>
    <t>Laihia - Laihela</t>
  </si>
  <si>
    <t>Rautjärvi</t>
  </si>
  <si>
    <t>Vaala</t>
  </si>
  <si>
    <t>Enontekiö - Enontekis</t>
  </si>
  <si>
    <t>Somero</t>
  </si>
  <si>
    <t>Vesilahti</t>
  </si>
  <si>
    <t>Merikarvia - Sastmola</t>
  </si>
  <si>
    <t>Hartola</t>
  </si>
  <si>
    <t>Ikaalinen - Ikalis</t>
  </si>
  <si>
    <t>Iitti</t>
  </si>
  <si>
    <t>Myrskylä - Mörskom</t>
  </si>
  <si>
    <t>Liminka - Limingo</t>
  </si>
  <si>
    <t>Karstula</t>
  </si>
  <si>
    <t>Valtimo</t>
  </si>
  <si>
    <t>Mikkeli - S:t Michel</t>
  </si>
  <si>
    <t>Polvijärvi</t>
  </si>
  <si>
    <t>Salo</t>
  </si>
  <si>
    <t>Haapajärvi</t>
  </si>
  <si>
    <t>Mustasaari - Korsholm</t>
  </si>
  <si>
    <t>Vihti - Vichtis</t>
  </si>
  <si>
    <t>Kangasniemi</t>
  </si>
  <si>
    <t>Taipalsaari</t>
  </si>
  <si>
    <t>Lempäälä</t>
  </si>
  <si>
    <t>Karkkila - Högfors</t>
  </si>
  <si>
    <t>Laitila</t>
  </si>
  <si>
    <t>Kemijärvi</t>
  </si>
  <si>
    <t>Leppävirta</t>
  </si>
  <si>
    <t>Alavus</t>
  </si>
  <si>
    <t>Kruunupyy - Kronoby</t>
  </si>
  <si>
    <t>Vöyri - Vörå</t>
  </si>
  <si>
    <t>Toholampi</t>
  </si>
  <si>
    <t>Hämeenlinna - Tavastehus</t>
  </si>
  <si>
    <t>Orivesi</t>
  </si>
  <si>
    <t>Kaskinen - Kaskö</t>
  </si>
  <si>
    <t>Paimio - Pemar</t>
  </si>
  <si>
    <t>Honkajoki</t>
  </si>
  <si>
    <t>Toivakka</t>
  </si>
  <si>
    <t>Muhos</t>
  </si>
  <si>
    <t>Oripää</t>
  </si>
  <si>
    <t>Inkoo - Ingå</t>
  </si>
  <si>
    <t>Kannus</t>
  </si>
  <si>
    <t>Tervola</t>
  </si>
  <si>
    <t>Hämeenkyrö - Tavastkyro</t>
  </si>
  <si>
    <t>Virrat - Virdois</t>
  </si>
  <si>
    <t>Pelkosenniemi</t>
  </si>
  <si>
    <t>Helsinki - Helsingfors</t>
  </si>
  <si>
    <t>Lieto - Lundo</t>
  </si>
  <si>
    <t>Kajaani - Kajana</t>
  </si>
  <si>
    <t>Kristiinankaupunki - Kristinestad</t>
  </si>
  <si>
    <t>Ruovesi</t>
  </si>
  <si>
    <t>Vehmaa</t>
  </si>
  <si>
    <t>Laukaa</t>
  </si>
  <si>
    <t>Lavia</t>
  </si>
  <si>
    <t>Masku</t>
  </si>
  <si>
    <t>Kauhava</t>
  </si>
  <si>
    <t>Ähtäri - Etseri</t>
  </si>
  <si>
    <t>Kangasala</t>
  </si>
  <si>
    <t>Hailuoto - Karlö</t>
  </si>
  <si>
    <t>Janakkala</t>
  </si>
  <si>
    <t>Hanko - Hangö</t>
  </si>
  <si>
    <t>Seinäjoki</t>
  </si>
  <si>
    <t>Puumala</t>
  </si>
  <si>
    <t>Orimattila</t>
  </si>
  <si>
    <t>Lahti - Lahtis</t>
  </si>
  <si>
    <t>Ilomantsi - Ilomants</t>
  </si>
  <si>
    <t>Ristiina</t>
  </si>
  <si>
    <t>Hyvinkää - Hyvinge</t>
  </si>
  <si>
    <t>Outokumpu</t>
  </si>
  <si>
    <t>Vantaa - Vanda</t>
  </si>
  <si>
    <t>Sonkajärvi</t>
  </si>
  <si>
    <t>Maaninka</t>
  </si>
  <si>
    <t>Iisalmi - Idensalmi</t>
  </si>
  <si>
    <t>Utajärvi</t>
  </si>
  <si>
    <t>Enonkoski</t>
  </si>
  <si>
    <t>Nummi-Pusula</t>
  </si>
  <si>
    <t>Tampere - Tammerfors</t>
  </si>
  <si>
    <t>Rovaniemi</t>
  </si>
  <si>
    <t>Alavieska</t>
  </si>
  <si>
    <t>Alajärvi</t>
  </si>
  <si>
    <t>Asikkala</t>
  </si>
  <si>
    <t>Askola</t>
  </si>
  <si>
    <t>Eurajoki - Euraåminne</t>
  </si>
  <si>
    <t>Evijärvi</t>
  </si>
  <si>
    <t>Heinävesi</t>
  </si>
  <si>
    <t>Juva</t>
  </si>
  <si>
    <t>Kalajoki</t>
  </si>
  <si>
    <t>Kauhajoki</t>
  </si>
  <si>
    <t>Kerimäki</t>
  </si>
  <si>
    <t>Kiikoinen</t>
  </si>
  <si>
    <t>Kirkkonummi - Kyrkslätt</t>
  </si>
  <si>
    <t>Kotka</t>
  </si>
  <si>
    <t>Merijärvi</t>
  </si>
  <si>
    <t>Multia</t>
  </si>
  <si>
    <t>Mäntyharju</t>
  </si>
  <si>
    <t>Nilsiä</t>
  </si>
  <si>
    <t>Nokia</t>
  </si>
  <si>
    <t>Oulainen</t>
  </si>
  <si>
    <t>Parainen - Pargas</t>
  </si>
  <si>
    <t>Punkaharju</t>
  </si>
  <si>
    <t>Pyhäjoki</t>
  </si>
  <si>
    <t>Pyhäjärvi</t>
  </si>
  <si>
    <t>Rautavaara</t>
  </si>
  <si>
    <t>Reisjärvi</t>
  </si>
  <si>
    <t>Ruokolahti</t>
  </si>
  <si>
    <t>Rusko</t>
  </si>
  <si>
    <t>Savitaipale</t>
  </si>
  <si>
    <t>Siuntio - Sjundeå</t>
  </si>
  <si>
    <t>Sulkava</t>
  </si>
  <si>
    <t>Sysmä</t>
  </si>
  <si>
    <t>Tervo</t>
  </si>
  <si>
    <t>Ulvila - Ulvsby</t>
  </si>
  <si>
    <t>Ypäjä</t>
  </si>
  <si>
    <t>Manner-Suomi</t>
  </si>
  <si>
    <t>kuntaa</t>
  </si>
  <si>
    <t>31.12.2011</t>
  </si>
  <si>
    <t>As.luku 11/12</t>
  </si>
  <si>
    <t>Yhteensä</t>
  </si>
  <si>
    <t>Kuntia, kpl</t>
  </si>
  <si>
    <t>Kuntien vastausten yhteenveto</t>
  </si>
  <si>
    <t>Yleiset periaatteet:</t>
  </si>
  <si>
    <t>Yksittäiset kriteerit:</t>
  </si>
  <si>
    <t>1) Valtionosuuksia koskevat uudistustarpeet:</t>
  </si>
  <si>
    <t>2) Verotuloihin perustuvaa valtionosuuksien tasausta koskevat uudistamistarpeet:</t>
  </si>
  <si>
    <t>3) Verotuloja koskevat uudistustarpeet:</t>
  </si>
  <si>
    <t>4) Muita tuloja/rahoitusta koskevat uudistustarpeet:</t>
  </si>
  <si>
    <t xml:space="preserve">Sairastavuuskerroin </t>
  </si>
  <si>
    <t>Keskiarvo</t>
  </si>
  <si>
    <t>Mediaani</t>
  </si>
  <si>
    <t>Moodi</t>
  </si>
  <si>
    <t>yhteensä</t>
  </si>
  <si>
    <t>50 000 - 99 999</t>
  </si>
  <si>
    <t>yli 100 000</t>
  </si>
  <si>
    <t>alle 10 000</t>
  </si>
  <si>
    <t>Kuntien lkm</t>
  </si>
  <si>
    <t>Osuus</t>
  </si>
  <si>
    <t>kunnista:</t>
  </si>
  <si>
    <t>Yksityiskoht. selostus:</t>
  </si>
  <si>
    <t>kirkkonummen.kunta@kirkkonummi.fi</t>
  </si>
  <si>
    <t>Mikäli uusia tehtäviä annetaan kunnille, tulee ne rahoittaa. Yksikköhinnat eivät vastaa kustan-nuksia, tarkistukset tehdään liian harvoin. Verotuloihin perustuva valtionosuuksien tasaus vää-ristää kuntien rahoitusta. Järjestelmä tulisi tehdä ”läpinäkyvämmäksi”. Järjestelmän kehittämi-nen niin, että kuntien kasvupaineet ja –kustannukset tulevat huomioiduiksi.</t>
  </si>
  <si>
    <t>kiikoinen@kiikoinen.fi</t>
  </si>
  <si>
    <t>Valtionosuusjärjestelmän tulee eri puolella maata asuvien kansalaisten yhdenvertaisen kohtelun vuoksi riittävästi ohjata valtionosuuksia niille kunnille, jotka eivät omilla verotuloillaan pysty järjestämään välttämättömiä peruspalveluja kuntalaisilleen. Jatkossakin tarvitaan siis valtionosuusjärjestelmän osana verotulojen tasaukseen perustuvaa järjestelmää. Kiinteistövero tulee palauttaa osaksi verotulojen tasausjärjestelmää. Valtionosuusjärjestelmään tulisi lisätä mitattavissa olevia kannustimia tuottavuuden ja vaikuttavuuden edistämiseksi, jotta palvelurakenteita ja toimintatapoja voitaisiin edelleen uudistaa.
Tärkeää ja oikeudenmukaista olisi myös kohdentaa maa- ja metsätalouden verokertymät niille kunnille, joista kyseiset verot tällä hetkellä kannetaan valtiolle (metsän myyntitulot).</t>
  </si>
  <si>
    <t>Kirkkonummi</t>
  </si>
  <si>
    <t>siuntio@siuntio.fi</t>
  </si>
  <si>
    <t>kirjaamo@nilsia.fi</t>
  </si>
  <si>
    <t>Nykyinen malli ei ota oikealla tavalla huomioon muuttovoiton ja kasvun aiheuttamaa painetta kunnan taloudelle. Pidämme epäoikeudenmukaisena, että noin viidennes Siuntion valtionosuuksista menee maan korkeimpiin kuuluvalla kunnallisveroprosentilla sellaisille kunnille, joilla on useita prosenttiyksikköjä alempi veroprosentti. Valtionosuuksien verotulontasaus on epäoikeudenmukainen ja se tulisi kokonaisuudessaan rakentaa uudestaan. Uudistuksessa tulisi olla muuttuja joka poistaa nykyisen mahdollisuuden pyörittää kuntaa muiden rahoilla ja alhaisella veroprosentilla.</t>
  </si>
  <si>
    <t>Rahoitus- ja valtionosuusjärjestelmän kautta kunnille tulee suunnata riittävä rahoitusosuus teh-tävien hoitamiseen. Kuntien on voitava suunnitella pitkäjänteisesti talouttaan ja valtionosuuksien tulee olla ennakoitavissa pidemmällä aikajänteellä. Valtionosuuksien tulee seurata kustan-nustason nousua. 
Valtionosuuksien tulee huomioida väestön rakenteesta johtuva kustannusten nousu (ikärakenne, sairastavuus ym.). Valtionosuuksien tulee kannustaa kuntia toimintansa tehostamiseen ja tuottavuuden nostamiseen. Nykyisen normiohjauksen tarpeellisuutta on arvioitava. Kuntaraken-teen muutokset tulee huomioida oikeudenmukaisesti.</t>
  </si>
  <si>
    <t>Harkinnanvaraisia avustuksia myönnettäessä ne tulee suunnata äkillisiin ja suuriin muutostarpeisiin. Ei huonosti hoidetun talouden paikkaamiseen.  Erikoissairaanhoito tulee uudelleen organisoida ja painopiste siirtää ennaltaehkäisyyn. Kansanterveyslain henki ei ole milloinkaan toteutunut.</t>
  </si>
  <si>
    <t>Artsi: keltaisella olevat kunnat (106 kpl)</t>
  </si>
  <si>
    <t>Make: Vihreällä olevat kunnat (106 kpl)</t>
  </si>
  <si>
    <t>Ville: valkoisella olevat kunnat (83+25 paperilla = 108 kpl)</t>
  </si>
  <si>
    <t>Kunnat ryhmitelty asukasluvun mukaan neljään luokkaan</t>
  </si>
  <si>
    <t>10 000 - 49 999</t>
  </si>
  <si>
    <t>Ei tarkennettu/nykyinen ei kuvaava</t>
  </si>
  <si>
    <t>Nykyjärjestelmä toimiva</t>
  </si>
  <si>
    <t>Kannustavuutta/palkitsevuutta parannettava</t>
  </si>
  <si>
    <t>Tasaus tulee poistaa</t>
  </si>
  <si>
    <t>Kasvukuntien erityisolosuht. huomioiminen</t>
  </si>
  <si>
    <t>Palv. järj. ja rahoitus samalle toimijalle</t>
  </si>
  <si>
    <t>Veroväh. komp. verojärjestelmässä, ei vosseissa</t>
  </si>
  <si>
    <t>Kuven tilitykset reaaliajassa suoriteperusteisesti</t>
  </si>
  <si>
    <t xml:space="preserve">Lainarahan käytölle kriteerit </t>
  </si>
  <si>
    <t>Syrjäisyyskerroin</t>
  </si>
  <si>
    <t>Etäisyydet teitä pitkin /ei linnuntietä</t>
  </si>
  <si>
    <t>Rahoitus valtiolle</t>
  </si>
  <si>
    <t>Ikäryhmien mukaan</t>
  </si>
  <si>
    <t>Kuntaliitoksiin kannustavuus</t>
  </si>
  <si>
    <t>Vossit ei vähene, vaan kasvaa</t>
  </si>
  <si>
    <t>Kiint.vero takaisin tasaukseen</t>
  </si>
  <si>
    <t>Jätevero kunnille</t>
  </si>
  <si>
    <t>Veropohjan laajentaminen (mm. uudet verot)</t>
  </si>
  <si>
    <t>mm. pääkonttorileikkuri</t>
  </si>
  <si>
    <t>Yhteisöveron uud. kohdistus</t>
  </si>
  <si>
    <t>2. asteen rahoitus</t>
  </si>
  <si>
    <t>Rahoitus yhteen putkeen (ei ylläpit. mallia)</t>
  </si>
  <si>
    <t>Kiinteistöjen verotusarvojen tarkistus</t>
  </si>
  <si>
    <t>Lähemmäs käypää arvoa</t>
  </si>
  <si>
    <t>Ei tarkennettu</t>
  </si>
  <si>
    <t>Nykyinen ei toimi/epäoik.mukainen</t>
  </si>
  <si>
    <t>Harva asutus/Asukastiheys</t>
  </si>
  <si>
    <t>Kokeilut, esim. sotessa</t>
  </si>
  <si>
    <t>Perustamishankerahoitus palautettava</t>
  </si>
  <si>
    <t>Hanke-/perustamishankerahoitus</t>
  </si>
  <si>
    <t>Yksinkertaistaminen/selkeys/läpinäkyvyys</t>
  </si>
  <si>
    <t>(Suur-)kaupunkien erit.olosuht. huomioiminen</t>
  </si>
  <si>
    <t>Tasaus (kaupunki-)seuduittain</t>
  </si>
  <si>
    <t>Tasausrjan alentaminen</t>
  </si>
  <si>
    <t>Rahoitus ei saa olla herkkä suhdannevaihteluille</t>
  </si>
  <si>
    <t>Lastensuojelu</t>
  </si>
  <si>
    <t>Vammaiskerroin</t>
  </si>
  <si>
    <t>Nykyinen alikompensoiva</t>
  </si>
  <si>
    <t>Rahoituksen tulisi olla vakaata</t>
  </si>
  <si>
    <t>Pääomavero</t>
  </si>
  <si>
    <t>Yhteisöveron osuuden kasvattamienn</t>
  </si>
  <si>
    <t>Yleiskatteellisuus tulee säilyttää/ei korvamerk.</t>
  </si>
  <si>
    <t>Vatt:n selvityksen mukainen</t>
  </si>
  <si>
    <t>Saamenkielisten palv.rahoituksen kehittäminen</t>
  </si>
  <si>
    <t>Tasaus lähemmäksi keskiarvoa/nosto</t>
  </si>
  <si>
    <t>Kulujen parempi tasaaminen</t>
  </si>
  <si>
    <t>Normien/subj. oikeuksien vähentäminen</t>
  </si>
  <si>
    <t>Kiven ylä-/alarajat</t>
  </si>
  <si>
    <t>Yhteensä (merkitse vain yksi kunta)</t>
  </si>
  <si>
    <t>Erik.sairaanhoito (tasausjärj.)</t>
  </si>
  <si>
    <t>Erik.sairaanhoidon siirto valtiolle</t>
  </si>
  <si>
    <t>Palo- ja pelastustoimi valtiolle</t>
  </si>
  <si>
    <t>Kaksoiskuntalaisten verotusoikeus mahdollistettava</t>
  </si>
  <si>
    <t>Kiinteistöveron irrottaminen tasauksesta vakinaistettava</t>
  </si>
  <si>
    <t>Huoltosuhde</t>
  </si>
  <si>
    <t>Huomioitava kriteerinä</t>
  </si>
  <si>
    <t>Painoarvoa lisättävä</t>
  </si>
  <si>
    <t>Ikärakenne</t>
  </si>
  <si>
    <t>Harkinnanvarainen valtionosuuden korotus säilytettävä</t>
  </si>
  <si>
    <t>Sisällytettävä myös sosterin kustannuksiin</t>
  </si>
  <si>
    <t>Saaristokorotus säilytettävä erillisenä kriteerinä</t>
  </si>
  <si>
    <t>Valtionosuusjärjestelmän keskitt. yhteen ministeriöön</t>
  </si>
  <si>
    <t>Etäisyys esim. keskussairaalaan</t>
  </si>
  <si>
    <t>Suurkuntien reuna-alueiden huomioiminen</t>
  </si>
  <si>
    <t>Nykyjärjestelmä liian vanhanaikainen</t>
  </si>
  <si>
    <t>Liikenteen verot</t>
  </si>
  <si>
    <t>Valtionosuudet maksettava jatkossakin peruskunnille</t>
  </si>
  <si>
    <t>Peruskorjausrahoitus</t>
  </si>
  <si>
    <t>Maksujen ja taksojen määrittämiseen väljyyttä</t>
  </si>
  <si>
    <t>Vos-järj. ei saa käyttää kuntauudistuksen välineen (yhd.)</t>
  </si>
  <si>
    <t>Järjestelmän ennustettavuus paremmaksi</t>
  </si>
  <si>
    <t>Nykyistä tasausta kehitettävä</t>
  </si>
  <si>
    <t>Ei tarkempaa toivetta</t>
  </si>
  <si>
    <t>Heikoimmassa asemassa olevien kuntien tukeminen</t>
  </si>
  <si>
    <t>Eri saavutettavuuskriteerit säilytettävä järjestelmässä</t>
  </si>
  <si>
    <t>Kielilisien painoarvoa lisättävä</t>
  </si>
  <si>
    <t>Toiminta pystyttävä järjestämään kaikialla maassa</t>
  </si>
  <si>
    <t>Liian monikanavainen</t>
  </si>
  <si>
    <t>Rankaisee sellaisia kuntia, jotka kehittävät yritystoim.</t>
  </si>
  <si>
    <t>Ajantasaistettava</t>
  </si>
  <si>
    <t>Kokonaisuudistus</t>
  </si>
  <si>
    <t>Todellisia kustannuksia vastaavasti, riittävä rah.</t>
  </si>
  <si>
    <t>Arvioitava uudelleen</t>
  </si>
  <si>
    <t>Erit. varhaiskasvatus- ja koulupalvelut</t>
  </si>
  <si>
    <t>Olosuhdetekijöiden portaiden poistaminen</t>
  </si>
  <si>
    <t>Tasausväh. ja tasauslis. vastattava toisiaan</t>
  </si>
  <si>
    <t>Yhteisöveron korotus pysyväksi tai edelleen korotettava</t>
  </si>
  <si>
    <t>Työttömyys</t>
  </si>
  <si>
    <t>Ydinvoimalaitosten kiintvero jaettava alueellisesti</t>
  </si>
  <si>
    <t>Tasausta kevennettävä, kasvukeskusten kasvupaineet</t>
  </si>
  <si>
    <t>Kannustavampi menettely</t>
  </si>
  <si>
    <t>Luonnonsuojelualueiden verotus</t>
  </si>
  <si>
    <t>Luonnonvaraverojärjestelmän luominen</t>
  </si>
  <si>
    <t>Maa- ja metsätalouden kiinteistöverotus</t>
  </si>
  <si>
    <t>Pois peruskunnilta</t>
  </si>
  <si>
    <t>Valtionosuus-% ja tasausraja toisistaan riippuvaisiksi</t>
  </si>
  <si>
    <t>-&gt; jos leikataan vastaavasti tasausrajaa nostettava</t>
  </si>
  <si>
    <t>Päivähoitokerroin poistettava</t>
  </si>
  <si>
    <t>Vanhentunut</t>
  </si>
  <si>
    <t>Kuntien omarahoitusosuudet samat</t>
  </si>
  <si>
    <t>Valtion ja kuntien tehtävien jako</t>
  </si>
  <si>
    <t>Lisättävä progressiota</t>
  </si>
  <si>
    <t>Taajamarakennekerroin</t>
  </si>
  <si>
    <t>Epätarkoituksenmukainen</t>
  </si>
  <si>
    <t>Yhteisöveron poisto</t>
  </si>
  <si>
    <t>Sopii huonosti palv. rahoittamiseen</t>
  </si>
  <si>
    <t>Kuntien erilaiset olosuhteet huomioitava/yhdenvert.</t>
  </si>
  <si>
    <t>mm. tehokkaaseen toimintaan ja uudistamiseen</t>
  </si>
  <si>
    <t>Mukaan muitakin tekijöitö kuin lask.verotulot</t>
  </si>
  <si>
    <t>Harkinnanvarainen vos korotus poistettava</t>
  </si>
  <si>
    <t>Vain äkillisiin vaikeuksiin - ei huonoon tal.hoitoon</t>
  </si>
  <si>
    <t>Vähälapsisen kunnan kriteeri</t>
  </si>
  <si>
    <t>uusi kriteeri</t>
  </si>
  <si>
    <t>VM/KAO, 16.5.2012</t>
  </si>
  <si>
    <t>Alueellinen väestörakenne ja palvelujen tarve</t>
  </si>
  <si>
    <t>Sote/th:n monikanavarahoitus pois</t>
  </si>
  <si>
    <t>Sairastavuusindeksi/kansantauti-indeksi</t>
  </si>
  <si>
    <t>Tasaus valtion budjetin kautta</t>
  </si>
  <si>
    <t>Veroväh. kohdistettava valtionveroon, ei kuntien</t>
  </si>
  <si>
    <t>Energia</t>
  </si>
  <si>
    <t>Suojelu- ja erämaa-alueet kiinteistöverolle</t>
  </si>
  <si>
    <t>Tuulivoiman verotus voimalaitosveron perustein</t>
  </si>
  <si>
    <t>Kaivosvero/kaivannaisteollisuus</t>
  </si>
  <si>
    <t>Kesämökit/jako asuin ja vapaa-ajan välillä</t>
  </si>
  <si>
    <t>Ei ole oikeudenmukainen</t>
  </si>
  <si>
    <t>pois clearing järjestelmästä</t>
  </si>
</sst>
</file>

<file path=xl/styles.xml><?xml version="1.0" encoding="utf-8"?>
<styleSheet xmlns="http://schemas.openxmlformats.org/spreadsheetml/2006/main">
  <numFmts count="2">
    <numFmt numFmtId="164" formatCode="0.0\ %"/>
    <numFmt numFmtId="167" formatCode="0.000"/>
  </numFmts>
  <fonts count="17">
    <font>
      <sz val="10"/>
      <color indexed="64"/>
      <name val="Arial"/>
      <charset val="134"/>
    </font>
    <font>
      <sz val="11"/>
      <color theme="1"/>
      <name val="Calibri"/>
      <family val="2"/>
      <scheme val="minor"/>
    </font>
    <font>
      <b/>
      <sz val="8"/>
      <color indexed="64"/>
      <name val="Arial"/>
      <family val="2"/>
    </font>
    <font>
      <sz val="8"/>
      <color indexed="64"/>
      <name val="Arial"/>
      <family val="2"/>
    </font>
    <font>
      <b/>
      <sz val="10"/>
      <color indexed="64"/>
      <name val="Arial"/>
      <family val="2"/>
    </font>
    <font>
      <sz val="10"/>
      <color indexed="64"/>
      <name val="Arial"/>
      <family val="2"/>
    </font>
    <font>
      <b/>
      <sz val="12"/>
      <color indexed="64"/>
      <name val="Arial"/>
      <family val="2"/>
    </font>
    <font>
      <b/>
      <sz val="18"/>
      <color indexed="64"/>
      <name val="Arial"/>
      <family val="2"/>
    </font>
    <font>
      <b/>
      <u/>
      <sz val="10"/>
      <color indexed="64"/>
      <name val="Arial"/>
      <family val="2"/>
    </font>
    <font>
      <sz val="12"/>
      <color indexed="64"/>
      <name val="Arial"/>
      <family val="2"/>
    </font>
    <font>
      <sz val="9"/>
      <color indexed="64"/>
      <name val="Arial"/>
      <family val="2"/>
    </font>
    <font>
      <i/>
      <sz val="8"/>
      <color indexed="64"/>
      <name val="Arial"/>
      <family val="2"/>
    </font>
    <font>
      <i/>
      <sz val="10"/>
      <color indexed="64"/>
      <name val="Arial"/>
      <family val="2"/>
    </font>
    <font>
      <b/>
      <u/>
      <sz val="8"/>
      <color indexed="64"/>
      <name val="Arial"/>
      <family val="2"/>
    </font>
    <font>
      <sz val="8"/>
      <color rgb="FFFF0000"/>
      <name val="Arial"/>
      <family val="2"/>
    </font>
    <font>
      <sz val="8"/>
      <name val="Arial"/>
      <family val="2"/>
    </font>
    <font>
      <b/>
      <i/>
      <sz val="8"/>
      <color indexed="64"/>
      <name val="Arial"/>
      <family val="2"/>
    </font>
  </fonts>
  <fills count="4">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s>
  <borders count="8">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53">
    <xf numFmtId="0" fontId="0" fillId="0" borderId="0" xfId="0"/>
    <xf numFmtId="0" fontId="2" fillId="0" borderId="0" xfId="0" applyFont="1" applyFill="1" applyAlignment="1"/>
    <xf numFmtId="0" fontId="3" fillId="0" borderId="0" xfId="0" applyFont="1" applyAlignment="1"/>
    <xf numFmtId="0" fontId="3" fillId="0" borderId="0" xfId="0" applyFont="1"/>
    <xf numFmtId="0" fontId="1" fillId="0" borderId="0" xfId="0" applyFont="1" applyAlignment="1" applyProtection="1">
      <alignment horizontal="left"/>
      <protection locked="0"/>
    </xf>
    <xf numFmtId="3" fontId="0" fillId="0" borderId="0" xfId="0" applyNumberFormat="1" applyAlignment="1" applyProtection="1">
      <alignment horizontal="right"/>
      <protection locked="0"/>
    </xf>
    <xf numFmtId="3" fontId="3" fillId="0" borderId="0" xfId="0" applyNumberFormat="1" applyFont="1" applyAlignment="1"/>
    <xf numFmtId="0" fontId="5" fillId="0" borderId="0" xfId="0" applyFont="1"/>
    <xf numFmtId="14" fontId="0" fillId="0" borderId="0" xfId="0" applyNumberFormat="1" applyAlignment="1">
      <alignment horizontal="left"/>
    </xf>
    <xf numFmtId="0" fontId="4" fillId="0" borderId="0" xfId="0" applyFont="1"/>
    <xf numFmtId="0" fontId="6" fillId="0" borderId="0" xfId="0" applyFont="1"/>
    <xf numFmtId="0" fontId="7" fillId="0" borderId="0" xfId="0" applyFont="1"/>
    <xf numFmtId="0" fontId="8" fillId="0" borderId="0" xfId="0" applyFont="1"/>
    <xf numFmtId="3" fontId="0" fillId="0" borderId="0" xfId="0" applyNumberFormat="1"/>
    <xf numFmtId="0" fontId="9" fillId="0" borderId="0" xfId="0" applyFont="1"/>
    <xf numFmtId="0" fontId="3" fillId="0" borderId="0" xfId="0" applyFont="1" applyAlignment="1">
      <alignment horizontal="right"/>
    </xf>
    <xf numFmtId="0" fontId="2" fillId="0" borderId="1" xfId="0" applyFont="1" applyBorder="1" applyAlignment="1">
      <alignment horizontal="right"/>
    </xf>
    <xf numFmtId="0" fontId="10" fillId="0" borderId="0" xfId="0" applyFont="1"/>
    <xf numFmtId="0" fontId="3" fillId="0" borderId="4" xfId="0" applyFont="1" applyBorder="1" applyAlignment="1">
      <alignment horizontal="right"/>
    </xf>
    <xf numFmtId="0" fontId="2" fillId="0" borderId="5" xfId="0" applyFont="1" applyBorder="1" applyAlignment="1">
      <alignment horizontal="right"/>
    </xf>
    <xf numFmtId="0" fontId="5" fillId="0" borderId="6" xfId="0" applyFont="1" applyBorder="1"/>
    <xf numFmtId="0" fontId="3" fillId="0" borderId="7" xfId="0" applyFont="1" applyBorder="1" applyAlignment="1">
      <alignment horizontal="right"/>
    </xf>
    <xf numFmtId="0" fontId="2" fillId="0" borderId="2" xfId="0" applyFont="1" applyBorder="1" applyAlignment="1">
      <alignment horizontal="right"/>
    </xf>
    <xf numFmtId="0" fontId="3" fillId="0" borderId="3" xfId="0" applyFont="1" applyBorder="1" applyAlignment="1">
      <alignment horizontal="right"/>
    </xf>
    <xf numFmtId="14" fontId="3" fillId="0" borderId="0" xfId="0" applyNumberFormat="1" applyFont="1" applyAlignment="1">
      <alignment horizontal="left"/>
    </xf>
    <xf numFmtId="0" fontId="3" fillId="2" borderId="0" xfId="0" applyFont="1" applyFill="1" applyAlignment="1"/>
    <xf numFmtId="3" fontId="3" fillId="2" borderId="0" xfId="0" applyNumberFormat="1" applyFont="1" applyFill="1" applyAlignment="1"/>
    <xf numFmtId="0" fontId="3" fillId="2" borderId="0" xfId="0" applyFont="1" applyFill="1"/>
    <xf numFmtId="0" fontId="0" fillId="2" borderId="0" xfId="0" applyFill="1"/>
    <xf numFmtId="1" fontId="3" fillId="2" borderId="0" xfId="0" applyNumberFormat="1" applyFont="1" applyFill="1" applyAlignment="1"/>
    <xf numFmtId="0" fontId="3" fillId="3" borderId="0" xfId="0" applyFont="1" applyFill="1" applyAlignment="1"/>
    <xf numFmtId="3" fontId="3" fillId="3" borderId="0" xfId="0" applyNumberFormat="1" applyFont="1" applyFill="1" applyAlignment="1"/>
    <xf numFmtId="0" fontId="3" fillId="3" borderId="0" xfId="0" applyFont="1" applyFill="1"/>
    <xf numFmtId="0" fontId="0" fillId="3" borderId="0" xfId="0" applyFill="1"/>
    <xf numFmtId="0" fontId="3" fillId="0" borderId="0" xfId="0" applyFont="1" applyBorder="1" applyAlignment="1">
      <alignment horizontal="right"/>
    </xf>
    <xf numFmtId="164" fontId="3" fillId="0" borderId="0" xfId="0" applyNumberFormat="1" applyFont="1"/>
    <xf numFmtId="0" fontId="11" fillId="0" borderId="0" xfId="0" applyFont="1" applyAlignment="1"/>
    <xf numFmtId="3" fontId="11" fillId="0" borderId="0" xfId="0" applyNumberFormat="1" applyFont="1" applyAlignment="1"/>
    <xf numFmtId="0" fontId="11" fillId="2" borderId="0" xfId="0" applyFont="1" applyFill="1" applyAlignment="1"/>
    <xf numFmtId="0" fontId="11" fillId="0" borderId="0" xfId="0" applyFont="1" applyFill="1" applyAlignment="1"/>
    <xf numFmtId="0" fontId="11" fillId="0" borderId="0" xfId="0" applyFont="1"/>
    <xf numFmtId="0" fontId="12" fillId="0" borderId="0" xfId="0" applyFont="1"/>
    <xf numFmtId="0" fontId="2" fillId="0" borderId="0" xfId="0" applyFont="1" applyAlignment="1">
      <alignment horizontal="right"/>
    </xf>
    <xf numFmtId="14" fontId="3" fillId="0" borderId="0" xfId="0" applyNumberFormat="1" applyFont="1" applyAlignment="1">
      <alignment horizontal="right"/>
    </xf>
    <xf numFmtId="0" fontId="13" fillId="0" borderId="0" xfId="0" applyFont="1" applyAlignment="1">
      <alignment horizontal="right"/>
    </xf>
    <xf numFmtId="0" fontId="14" fillId="0" borderId="0" xfId="0" applyFont="1"/>
    <xf numFmtId="0" fontId="14" fillId="0" borderId="0" xfId="0" applyFont="1" applyAlignment="1">
      <alignment horizontal="right"/>
    </xf>
    <xf numFmtId="0" fontId="2" fillId="0" borderId="0" xfId="0" applyFont="1"/>
    <xf numFmtId="0" fontId="15" fillId="0" borderId="0" xfId="0" applyFont="1"/>
    <xf numFmtId="0" fontId="15" fillId="0" borderId="0" xfId="0" applyFont="1" applyAlignment="1">
      <alignment horizontal="right"/>
    </xf>
    <xf numFmtId="49" fontId="3" fillId="0" borderId="0" xfId="0" applyNumberFormat="1" applyFont="1"/>
    <xf numFmtId="167" fontId="3" fillId="0" borderId="0" xfId="0" applyNumberFormat="1" applyFont="1"/>
    <xf numFmtId="0" fontId="16" fillId="0" borderId="0" xfId="0" applyFont="1" applyAlignment="1">
      <alignment horizontal="right"/>
    </xf>
  </cellXfs>
  <cellStyles count="1">
    <cellStyle name="Normaali"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147"/>
  <sheetViews>
    <sheetView tabSelected="1" workbookViewId="0">
      <pane xSplit="1" ySplit="7" topLeftCell="B110" activePane="bottomRight" state="frozen"/>
      <selection pane="topRight" activeCell="B1" sqref="B1"/>
      <selection pane="bottomLeft" activeCell="A8" sqref="A8"/>
      <selection pane="bottomRight" activeCell="D132" sqref="D132"/>
    </sheetView>
  </sheetViews>
  <sheetFormatPr defaultRowHeight="12.75"/>
  <cols>
    <col min="1" max="1" width="36.28515625" customWidth="1"/>
    <col min="2" max="2" width="35.85546875" customWidth="1"/>
    <col min="3" max="6" width="12.140625" style="15" customWidth="1"/>
    <col min="7" max="7" width="10.42578125" style="42" customWidth="1"/>
    <col min="8" max="8" width="9.5703125" style="3" customWidth="1"/>
  </cols>
  <sheetData>
    <row r="1" spans="1:8">
      <c r="A1" s="7" t="s">
        <v>1052</v>
      </c>
    </row>
    <row r="2" spans="1:8">
      <c r="B2" s="8"/>
      <c r="C2" s="43"/>
    </row>
    <row r="3" spans="1:8" ht="23.25">
      <c r="A3" s="11" t="s">
        <v>905</v>
      </c>
    </row>
    <row r="4" spans="1:8" s="14" customFormat="1" ht="15">
      <c r="A4" s="14" t="s">
        <v>937</v>
      </c>
      <c r="C4" s="15"/>
      <c r="D4" s="15"/>
      <c r="E4" s="15"/>
      <c r="F4" s="15"/>
      <c r="G4" s="42"/>
      <c r="H4" s="3"/>
    </row>
    <row r="5" spans="1:8" s="7" customFormat="1">
      <c r="A5" s="9"/>
      <c r="C5" s="15"/>
      <c r="D5" s="15"/>
      <c r="E5" s="15"/>
      <c r="F5" s="15"/>
      <c r="G5" s="42"/>
      <c r="H5" s="3"/>
    </row>
    <row r="6" spans="1:8" s="7" customFormat="1">
      <c r="A6" s="9"/>
      <c r="B6" s="20"/>
      <c r="C6" s="21" t="s">
        <v>919</v>
      </c>
      <c r="D6" s="21" t="s">
        <v>938</v>
      </c>
      <c r="E6" s="21" t="s">
        <v>917</v>
      </c>
      <c r="F6" s="21" t="s">
        <v>918</v>
      </c>
      <c r="G6" s="22" t="s">
        <v>916</v>
      </c>
      <c r="H6" s="3"/>
    </row>
    <row r="7" spans="1:8" s="7" customFormat="1">
      <c r="A7" s="9"/>
      <c r="B7" s="23" t="s">
        <v>920</v>
      </c>
      <c r="C7" s="18">
        <v>218</v>
      </c>
      <c r="D7" s="18">
        <f>46+37</f>
        <v>83</v>
      </c>
      <c r="E7" s="18">
        <v>11</v>
      </c>
      <c r="F7" s="18">
        <v>8</v>
      </c>
      <c r="G7" s="19">
        <f>SUM(C7:F7)</f>
        <v>320</v>
      </c>
      <c r="H7" s="3"/>
    </row>
    <row r="8" spans="1:8" s="7" customFormat="1">
      <c r="C8" s="15"/>
      <c r="D8" s="15"/>
      <c r="E8" s="15"/>
      <c r="F8" s="15"/>
      <c r="G8" s="42"/>
      <c r="H8" s="3"/>
    </row>
    <row r="9" spans="1:8" ht="15.75">
      <c r="A9" s="10" t="s">
        <v>908</v>
      </c>
      <c r="H9" s="15" t="s">
        <v>921</v>
      </c>
    </row>
    <row r="10" spans="1:8">
      <c r="H10" s="15" t="s">
        <v>922</v>
      </c>
    </row>
    <row r="11" spans="1:8">
      <c r="C11" s="15" t="s">
        <v>919</v>
      </c>
      <c r="D11" s="34" t="s">
        <v>938</v>
      </c>
      <c r="E11" s="15" t="s">
        <v>917</v>
      </c>
      <c r="F11" s="15" t="s">
        <v>918</v>
      </c>
      <c r="G11" s="16" t="s">
        <v>916</v>
      </c>
      <c r="H11" s="35"/>
    </row>
    <row r="12" spans="1:8">
      <c r="A12" s="12" t="s">
        <v>906</v>
      </c>
      <c r="B12" s="12" t="s">
        <v>923</v>
      </c>
      <c r="C12" s="44"/>
      <c r="G12" s="16"/>
      <c r="H12" s="35"/>
    </row>
    <row r="13" spans="1:8">
      <c r="G13" s="16"/>
      <c r="H13" s="35"/>
    </row>
    <row r="14" spans="1:8" s="3" customFormat="1" ht="11.25">
      <c r="A14" s="3" t="s">
        <v>940</v>
      </c>
      <c r="C14" s="15">
        <v>23</v>
      </c>
      <c r="D14" s="15">
        <v>1</v>
      </c>
      <c r="E14" s="15">
        <v>0</v>
      </c>
      <c r="F14" s="15">
        <v>0</v>
      </c>
      <c r="G14" s="16">
        <f>SUM(C14:F14)</f>
        <v>24</v>
      </c>
      <c r="H14" s="35">
        <f t="shared" ref="H14:H77" si="0">G14/$G$7</f>
        <v>7.4999999999999997E-2</v>
      </c>
    </row>
    <row r="15" spans="1:8" s="3" customFormat="1" ht="11.25">
      <c r="A15" s="3" t="s">
        <v>969</v>
      </c>
      <c r="C15" s="15">
        <v>31</v>
      </c>
      <c r="D15" s="15">
        <v>21</v>
      </c>
      <c r="E15" s="15">
        <v>2</v>
      </c>
      <c r="F15" s="15">
        <v>1</v>
      </c>
      <c r="G15" s="16">
        <f t="shared" ref="G15:G78" si="1">SUM(C15:F15)</f>
        <v>55</v>
      </c>
      <c r="H15" s="35">
        <f t="shared" si="0"/>
        <v>0.171875</v>
      </c>
    </row>
    <row r="16" spans="1:8" s="3" customFormat="1" ht="11.25">
      <c r="A16" s="3" t="s">
        <v>941</v>
      </c>
      <c r="B16" s="3" t="s">
        <v>1046</v>
      </c>
      <c r="C16" s="15">
        <v>29</v>
      </c>
      <c r="D16" s="15">
        <v>19</v>
      </c>
      <c r="E16" s="15">
        <v>4</v>
      </c>
      <c r="F16" s="15">
        <v>3</v>
      </c>
      <c r="G16" s="16">
        <f t="shared" si="1"/>
        <v>55</v>
      </c>
      <c r="H16" s="35">
        <f t="shared" si="0"/>
        <v>0.171875</v>
      </c>
    </row>
    <row r="17" spans="1:11" s="3" customFormat="1" ht="11.25">
      <c r="A17" s="3" t="s">
        <v>1002</v>
      </c>
      <c r="C17" s="15">
        <v>1</v>
      </c>
      <c r="D17" s="15"/>
      <c r="E17" s="15"/>
      <c r="F17" s="15"/>
      <c r="G17" s="16">
        <f t="shared" si="1"/>
        <v>1</v>
      </c>
      <c r="H17" s="35">
        <f t="shared" si="0"/>
        <v>3.1250000000000002E-3</v>
      </c>
    </row>
    <row r="18" spans="1:11" s="3" customFormat="1" ht="11.25">
      <c r="A18" s="3" t="s">
        <v>943</v>
      </c>
      <c r="B18" s="3" t="s">
        <v>1022</v>
      </c>
      <c r="C18" s="15">
        <v>3</v>
      </c>
      <c r="D18" s="15">
        <v>9</v>
      </c>
      <c r="E18" s="15"/>
      <c r="F18" s="15"/>
      <c r="G18" s="16">
        <f t="shared" si="1"/>
        <v>12</v>
      </c>
      <c r="H18" s="35">
        <f t="shared" si="0"/>
        <v>3.7499999999999999E-2</v>
      </c>
    </row>
    <row r="19" spans="1:11" s="3" customFormat="1" ht="11.25">
      <c r="A19" s="3" t="s">
        <v>970</v>
      </c>
      <c r="C19" s="15"/>
      <c r="D19" s="15">
        <v>1</v>
      </c>
      <c r="E19" s="15">
        <v>1</v>
      </c>
      <c r="F19" s="15">
        <v>6</v>
      </c>
      <c r="G19" s="16">
        <f t="shared" si="1"/>
        <v>8</v>
      </c>
      <c r="H19" s="35">
        <f t="shared" si="0"/>
        <v>2.5000000000000001E-2</v>
      </c>
    </row>
    <row r="20" spans="1:11" s="3" customFormat="1" ht="11.25">
      <c r="A20" s="3" t="s">
        <v>1045</v>
      </c>
      <c r="B20" s="48" t="s">
        <v>1015</v>
      </c>
      <c r="C20" s="15">
        <v>41</v>
      </c>
      <c r="D20" s="15">
        <v>4</v>
      </c>
      <c r="E20" s="15"/>
      <c r="F20" s="15">
        <v>1</v>
      </c>
      <c r="G20" s="16">
        <f t="shared" si="1"/>
        <v>46</v>
      </c>
      <c r="H20" s="35">
        <f t="shared" si="0"/>
        <v>0.14374999999999999</v>
      </c>
      <c r="J20" s="3">
        <f>SUM(G17:G20)</f>
        <v>67</v>
      </c>
      <c r="K20" s="51">
        <f>J20/G7</f>
        <v>0.20937500000000001</v>
      </c>
    </row>
    <row r="21" spans="1:11" s="3" customFormat="1" ht="11.25">
      <c r="A21" s="3" t="s">
        <v>944</v>
      </c>
      <c r="C21" s="15">
        <v>1</v>
      </c>
      <c r="D21" s="15"/>
      <c r="E21" s="15"/>
      <c r="F21" s="15"/>
      <c r="G21" s="16">
        <f t="shared" si="1"/>
        <v>1</v>
      </c>
      <c r="H21" s="35">
        <f t="shared" si="0"/>
        <v>3.1250000000000002E-3</v>
      </c>
    </row>
    <row r="22" spans="1:11" s="3" customFormat="1" ht="11.25">
      <c r="A22" s="3" t="s">
        <v>1039</v>
      </c>
      <c r="B22" s="48" t="s">
        <v>1020</v>
      </c>
      <c r="C22" s="15">
        <v>69</v>
      </c>
      <c r="D22" s="15">
        <v>33</v>
      </c>
      <c r="E22" s="15">
        <v>5</v>
      </c>
      <c r="F22" s="15">
        <v>1</v>
      </c>
      <c r="G22" s="16">
        <f t="shared" si="1"/>
        <v>108</v>
      </c>
      <c r="H22" s="35">
        <f t="shared" si="0"/>
        <v>0.33750000000000002</v>
      </c>
    </row>
    <row r="23" spans="1:11" s="3" customFormat="1" ht="11.25">
      <c r="A23" s="3" t="s">
        <v>952</v>
      </c>
      <c r="B23" s="3" t="s">
        <v>953</v>
      </c>
      <c r="C23" s="15">
        <v>3</v>
      </c>
      <c r="D23" s="15">
        <v>1</v>
      </c>
      <c r="E23" s="15">
        <v>4</v>
      </c>
      <c r="F23" s="15">
        <v>1</v>
      </c>
      <c r="G23" s="16">
        <f t="shared" si="1"/>
        <v>9</v>
      </c>
      <c r="H23" s="35">
        <f t="shared" si="0"/>
        <v>2.8125000000000001E-2</v>
      </c>
    </row>
    <row r="24" spans="1:11" s="3" customFormat="1" ht="11.25">
      <c r="A24" s="3" t="s">
        <v>977</v>
      </c>
      <c r="C24" s="15">
        <v>1</v>
      </c>
      <c r="D24" s="15">
        <v>2</v>
      </c>
      <c r="E24" s="15"/>
      <c r="F24" s="15"/>
      <c r="G24" s="16">
        <f t="shared" si="1"/>
        <v>3</v>
      </c>
      <c r="H24" s="35">
        <f t="shared" si="0"/>
        <v>9.3749999999999997E-3</v>
      </c>
    </row>
    <row r="25" spans="1:11" s="3" customFormat="1" ht="11.25">
      <c r="A25" s="3" t="s">
        <v>982</v>
      </c>
      <c r="C25" s="15">
        <v>2</v>
      </c>
      <c r="D25" s="49"/>
      <c r="E25" s="49"/>
      <c r="F25" s="15"/>
      <c r="G25" s="16">
        <f t="shared" si="1"/>
        <v>2</v>
      </c>
      <c r="H25" s="35">
        <f t="shared" si="0"/>
        <v>6.2500000000000003E-3</v>
      </c>
    </row>
    <row r="26" spans="1:11" s="45" customFormat="1" ht="11.25">
      <c r="A26" s="48" t="s">
        <v>988</v>
      </c>
      <c r="B26" s="48" t="s">
        <v>984</v>
      </c>
      <c r="C26" s="49">
        <v>7</v>
      </c>
      <c r="D26" s="49"/>
      <c r="E26" s="49"/>
      <c r="F26" s="46"/>
      <c r="G26" s="16">
        <f t="shared" si="1"/>
        <v>7</v>
      </c>
      <c r="H26" s="35">
        <f t="shared" si="0"/>
        <v>2.1874999999999999E-2</v>
      </c>
    </row>
    <row r="27" spans="1:11" s="45" customFormat="1" ht="11.25">
      <c r="A27" s="48" t="s">
        <v>997</v>
      </c>
      <c r="B27" s="48"/>
      <c r="C27" s="49">
        <v>2</v>
      </c>
      <c r="D27" s="49"/>
      <c r="E27" s="49">
        <v>1</v>
      </c>
      <c r="F27" s="46"/>
      <c r="G27" s="16">
        <f t="shared" si="1"/>
        <v>3</v>
      </c>
      <c r="H27" s="35">
        <f t="shared" si="0"/>
        <v>9.3749999999999997E-3</v>
      </c>
    </row>
    <row r="28" spans="1:11" s="45" customFormat="1" ht="11.25">
      <c r="A28" s="48" t="s">
        <v>1048</v>
      </c>
      <c r="B28" s="48" t="s">
        <v>1049</v>
      </c>
      <c r="C28" s="49">
        <v>3</v>
      </c>
      <c r="D28" s="49">
        <v>1</v>
      </c>
      <c r="E28" s="49"/>
      <c r="F28" s="46"/>
      <c r="G28" s="16">
        <f t="shared" si="1"/>
        <v>4</v>
      </c>
      <c r="H28" s="35">
        <f t="shared" si="0"/>
        <v>1.2500000000000001E-2</v>
      </c>
    </row>
    <row r="29" spans="1:11" s="45" customFormat="1" ht="11.25">
      <c r="A29" s="48" t="s">
        <v>1000</v>
      </c>
      <c r="B29" s="48" t="s">
        <v>1016</v>
      </c>
      <c r="C29" s="49">
        <v>2</v>
      </c>
      <c r="D29" s="49">
        <v>1</v>
      </c>
      <c r="E29" s="49"/>
      <c r="F29" s="46"/>
      <c r="G29" s="16">
        <f t="shared" si="1"/>
        <v>3</v>
      </c>
      <c r="H29" s="35">
        <f t="shared" si="0"/>
        <v>9.3749999999999997E-3</v>
      </c>
    </row>
    <row r="30" spans="1:11" s="45" customFormat="1" ht="11.25">
      <c r="A30" s="48" t="s">
        <v>1003</v>
      </c>
      <c r="B30" s="48"/>
      <c r="C30" s="49">
        <v>1</v>
      </c>
      <c r="D30" s="49"/>
      <c r="E30" s="49"/>
      <c r="F30" s="46"/>
      <c r="G30" s="16">
        <f t="shared" si="1"/>
        <v>1</v>
      </c>
      <c r="H30" s="35">
        <f t="shared" si="0"/>
        <v>3.1250000000000002E-3</v>
      </c>
    </row>
    <row r="31" spans="1:11" s="45" customFormat="1" ht="11.25">
      <c r="A31" s="48" t="s">
        <v>1005</v>
      </c>
      <c r="B31" s="48"/>
      <c r="C31" s="49"/>
      <c r="D31" s="49"/>
      <c r="E31" s="49">
        <v>1</v>
      </c>
      <c r="F31" s="46"/>
      <c r="G31" s="16">
        <f t="shared" si="1"/>
        <v>1</v>
      </c>
      <c r="H31" s="35">
        <f t="shared" si="0"/>
        <v>3.1250000000000002E-3</v>
      </c>
    </row>
    <row r="32" spans="1:11" s="45" customFormat="1" ht="11.25">
      <c r="A32" s="48" t="s">
        <v>1008</v>
      </c>
      <c r="B32" s="48"/>
      <c r="C32" s="49"/>
      <c r="D32" s="49">
        <v>1</v>
      </c>
      <c r="E32" s="49"/>
      <c r="F32" s="46"/>
      <c r="G32" s="16">
        <f t="shared" si="1"/>
        <v>1</v>
      </c>
      <c r="H32" s="35">
        <f t="shared" si="0"/>
        <v>3.1250000000000002E-3</v>
      </c>
    </row>
    <row r="33" spans="1:8" s="45" customFormat="1" ht="11.25">
      <c r="A33" s="48" t="s">
        <v>1009</v>
      </c>
      <c r="B33" s="48"/>
      <c r="C33" s="49">
        <v>9</v>
      </c>
      <c r="D33" s="49">
        <v>5</v>
      </c>
      <c r="E33" s="49"/>
      <c r="F33" s="46"/>
      <c r="G33" s="16">
        <f t="shared" si="1"/>
        <v>14</v>
      </c>
      <c r="H33" s="35">
        <f t="shared" si="0"/>
        <v>4.3749999999999997E-2</v>
      </c>
    </row>
    <row r="34" spans="1:8" s="45" customFormat="1" ht="11.25">
      <c r="A34" s="48" t="s">
        <v>1019</v>
      </c>
      <c r="B34" s="48"/>
      <c r="C34" s="49"/>
      <c r="D34" s="49">
        <v>1</v>
      </c>
      <c r="E34" s="49"/>
      <c r="F34" s="46"/>
      <c r="G34" s="16">
        <f t="shared" si="1"/>
        <v>1</v>
      </c>
      <c r="H34" s="35">
        <f t="shared" si="0"/>
        <v>3.1250000000000002E-3</v>
      </c>
    </row>
    <row r="35" spans="1:8" s="45" customFormat="1" ht="11.25">
      <c r="A35" s="48" t="s">
        <v>1023</v>
      </c>
      <c r="B35" s="48"/>
      <c r="C35" s="49">
        <v>1</v>
      </c>
      <c r="D35" s="49"/>
      <c r="E35" s="49"/>
      <c r="F35" s="46"/>
      <c r="G35" s="16">
        <f t="shared" si="1"/>
        <v>1</v>
      </c>
      <c r="H35" s="35">
        <f t="shared" si="0"/>
        <v>3.1250000000000002E-3</v>
      </c>
    </row>
    <row r="36" spans="1:8" s="45" customFormat="1" ht="11.25">
      <c r="A36" s="48"/>
      <c r="B36" s="48"/>
      <c r="C36" s="49"/>
      <c r="D36" s="49"/>
      <c r="E36" s="49"/>
      <c r="F36" s="46"/>
      <c r="G36" s="16">
        <f t="shared" si="1"/>
        <v>0</v>
      </c>
      <c r="H36" s="35">
        <f t="shared" si="0"/>
        <v>0</v>
      </c>
    </row>
    <row r="37" spans="1:8">
      <c r="G37" s="16">
        <f t="shared" si="1"/>
        <v>0</v>
      </c>
      <c r="H37" s="35">
        <f t="shared" si="0"/>
        <v>0</v>
      </c>
    </row>
    <row r="38" spans="1:8">
      <c r="A38" s="12" t="s">
        <v>907</v>
      </c>
      <c r="B38" s="12" t="s">
        <v>923</v>
      </c>
      <c r="C38" s="44"/>
      <c r="G38" s="16">
        <f t="shared" si="1"/>
        <v>0</v>
      </c>
      <c r="H38" s="35">
        <f t="shared" si="0"/>
        <v>0</v>
      </c>
    </row>
    <row r="39" spans="1:8">
      <c r="G39" s="16">
        <f t="shared" si="1"/>
        <v>0</v>
      </c>
      <c r="H39" s="35">
        <f t="shared" si="0"/>
        <v>0</v>
      </c>
    </row>
    <row r="40" spans="1:8" s="17" customFormat="1" ht="12">
      <c r="A40" s="3" t="s">
        <v>912</v>
      </c>
      <c r="B40" s="3" t="s">
        <v>903</v>
      </c>
      <c r="C40" s="47">
        <f>SUM(C41:C44)</f>
        <v>18</v>
      </c>
      <c r="D40" s="47">
        <f t="shared" ref="D40:F40" si="2">SUM(D41:D44)</f>
        <v>3</v>
      </c>
      <c r="E40" s="47">
        <f t="shared" si="2"/>
        <v>0</v>
      </c>
      <c r="F40" s="47">
        <f t="shared" si="2"/>
        <v>0</v>
      </c>
      <c r="G40" s="16">
        <f t="shared" si="1"/>
        <v>21</v>
      </c>
      <c r="H40" s="35">
        <f t="shared" si="0"/>
        <v>6.5625000000000003E-2</v>
      </c>
    </row>
    <row r="41" spans="1:8" s="17" customFormat="1" ht="12">
      <c r="A41" s="3"/>
      <c r="B41" s="3" t="s">
        <v>939</v>
      </c>
      <c r="C41" s="15">
        <v>14</v>
      </c>
      <c r="D41" s="15">
        <v>1</v>
      </c>
      <c r="E41" s="15">
        <v>0</v>
      </c>
      <c r="F41" s="15">
        <v>0</v>
      </c>
      <c r="G41" s="16">
        <f t="shared" si="1"/>
        <v>15</v>
      </c>
      <c r="H41" s="35">
        <f t="shared" si="0"/>
        <v>4.6875E-2</v>
      </c>
    </row>
    <row r="42" spans="1:8" s="17" customFormat="1" ht="12">
      <c r="A42" s="3"/>
      <c r="B42" s="3" t="s">
        <v>981</v>
      </c>
      <c r="C42" s="15">
        <v>3</v>
      </c>
      <c r="D42" s="15">
        <v>1</v>
      </c>
      <c r="E42" s="15"/>
      <c r="F42" s="15"/>
      <c r="G42" s="16">
        <f t="shared" si="1"/>
        <v>4</v>
      </c>
      <c r="H42" s="35">
        <f t="shared" si="0"/>
        <v>1.2500000000000001E-2</v>
      </c>
    </row>
    <row r="43" spans="1:8" s="17" customFormat="1" ht="12">
      <c r="A43" s="3"/>
      <c r="B43" s="3" t="s">
        <v>995</v>
      </c>
      <c r="C43" s="15"/>
      <c r="D43" s="15">
        <v>1</v>
      </c>
      <c r="E43" s="15"/>
      <c r="F43" s="15"/>
      <c r="G43" s="16">
        <f t="shared" si="1"/>
        <v>1</v>
      </c>
      <c r="H43" s="35">
        <f t="shared" si="0"/>
        <v>3.1250000000000002E-3</v>
      </c>
    </row>
    <row r="44" spans="1:8" s="17" customFormat="1" ht="12">
      <c r="A44" s="3"/>
      <c r="B44" s="3" t="s">
        <v>1055</v>
      </c>
      <c r="C44" s="15">
        <v>1</v>
      </c>
      <c r="D44" s="42"/>
      <c r="E44" s="42"/>
      <c r="F44" s="42"/>
      <c r="G44" s="16">
        <f t="shared" si="1"/>
        <v>1</v>
      </c>
      <c r="H44" s="35">
        <f t="shared" si="0"/>
        <v>3.1250000000000002E-3</v>
      </c>
    </row>
    <row r="45" spans="1:8" s="17" customFormat="1" ht="12">
      <c r="A45" s="3"/>
      <c r="B45" s="3"/>
      <c r="C45" s="42"/>
      <c r="D45" s="42"/>
      <c r="E45" s="42"/>
      <c r="F45" s="42"/>
      <c r="G45" s="16">
        <f t="shared" si="1"/>
        <v>0</v>
      </c>
      <c r="H45" s="35">
        <f t="shared" si="0"/>
        <v>0</v>
      </c>
    </row>
    <row r="46" spans="1:8" s="3" customFormat="1" ht="11.25">
      <c r="A46" s="3" t="s">
        <v>948</v>
      </c>
      <c r="B46" s="3" t="s">
        <v>903</v>
      </c>
      <c r="C46" s="47">
        <f>SUM(C47:C49)</f>
        <v>4</v>
      </c>
      <c r="D46" s="47">
        <f t="shared" ref="D46:F46" si="3">SUM(D47:D49)</f>
        <v>3</v>
      </c>
      <c r="E46" s="47">
        <f t="shared" si="3"/>
        <v>0</v>
      </c>
      <c r="F46" s="47">
        <f t="shared" si="3"/>
        <v>0</v>
      </c>
      <c r="G46" s="16">
        <f t="shared" si="1"/>
        <v>7</v>
      </c>
      <c r="H46" s="35">
        <f t="shared" si="0"/>
        <v>2.1874999999999999E-2</v>
      </c>
    </row>
    <row r="47" spans="1:8" s="17" customFormat="1" ht="12">
      <c r="A47" s="3"/>
      <c r="B47" s="3" t="s">
        <v>939</v>
      </c>
      <c r="C47" s="15">
        <v>3</v>
      </c>
      <c r="D47" s="15">
        <v>2</v>
      </c>
      <c r="E47" s="15"/>
      <c r="F47" s="15"/>
      <c r="G47" s="16">
        <f t="shared" si="1"/>
        <v>5</v>
      </c>
      <c r="H47" s="35">
        <f t="shared" si="0"/>
        <v>1.5625E-2</v>
      </c>
    </row>
    <row r="48" spans="1:8" s="17" customFormat="1" ht="12">
      <c r="A48" s="3"/>
      <c r="B48" s="3" t="s">
        <v>949</v>
      </c>
      <c r="C48" s="15">
        <v>1</v>
      </c>
      <c r="D48" s="15"/>
      <c r="E48" s="15"/>
      <c r="F48" s="15"/>
      <c r="G48" s="16">
        <f t="shared" si="1"/>
        <v>1</v>
      </c>
      <c r="H48" s="35">
        <f t="shared" si="0"/>
        <v>3.1250000000000002E-3</v>
      </c>
    </row>
    <row r="49" spans="1:8" s="17" customFormat="1" ht="12">
      <c r="A49" s="3"/>
      <c r="B49" s="3" t="s">
        <v>1001</v>
      </c>
      <c r="C49" s="15"/>
      <c r="D49" s="15">
        <v>1</v>
      </c>
      <c r="E49" s="15"/>
      <c r="F49" s="15"/>
      <c r="G49" s="16">
        <f t="shared" si="1"/>
        <v>1</v>
      </c>
      <c r="H49" s="35">
        <f t="shared" si="0"/>
        <v>3.1250000000000002E-3</v>
      </c>
    </row>
    <row r="50" spans="1:8" s="17" customFormat="1" ht="12">
      <c r="A50" s="3" t="s">
        <v>965</v>
      </c>
      <c r="B50" s="3" t="s">
        <v>939</v>
      </c>
      <c r="C50" s="15">
        <v>4</v>
      </c>
      <c r="D50" s="15">
        <v>2</v>
      </c>
      <c r="E50" s="15"/>
      <c r="F50" s="15"/>
      <c r="G50" s="16">
        <f t="shared" si="1"/>
        <v>6</v>
      </c>
      <c r="H50" s="35">
        <f t="shared" si="0"/>
        <v>1.8749999999999999E-2</v>
      </c>
    </row>
    <row r="51" spans="1:8" s="17" customFormat="1" ht="12">
      <c r="A51" s="3" t="s">
        <v>974</v>
      </c>
      <c r="B51" s="3" t="s">
        <v>976</v>
      </c>
      <c r="C51" s="15">
        <v>2</v>
      </c>
      <c r="D51" s="15">
        <v>1</v>
      </c>
      <c r="E51" s="15"/>
      <c r="F51" s="15"/>
      <c r="G51" s="16">
        <f t="shared" si="1"/>
        <v>3</v>
      </c>
      <c r="H51" s="35">
        <f t="shared" si="0"/>
        <v>9.3749999999999997E-3</v>
      </c>
    </row>
    <row r="52" spans="1:8" s="17" customFormat="1" ht="12">
      <c r="A52" s="3" t="s">
        <v>975</v>
      </c>
      <c r="B52" s="3" t="s">
        <v>976</v>
      </c>
      <c r="C52" s="15">
        <v>1</v>
      </c>
      <c r="D52" s="15">
        <v>1</v>
      </c>
      <c r="E52" s="15"/>
      <c r="F52" s="15"/>
      <c r="G52" s="16">
        <f t="shared" si="1"/>
        <v>2</v>
      </c>
      <c r="H52" s="35">
        <f t="shared" si="0"/>
        <v>6.2500000000000003E-3</v>
      </c>
    </row>
    <row r="53" spans="1:8" s="17" customFormat="1" ht="12">
      <c r="A53" s="3" t="s">
        <v>993</v>
      </c>
      <c r="B53" s="3" t="s">
        <v>994</v>
      </c>
      <c r="C53" s="15">
        <v>2</v>
      </c>
      <c r="D53" s="15">
        <v>2</v>
      </c>
      <c r="E53" s="15"/>
      <c r="F53" s="15"/>
      <c r="G53" s="16">
        <f t="shared" si="1"/>
        <v>4</v>
      </c>
      <c r="H53" s="35">
        <f t="shared" si="0"/>
        <v>1.2500000000000001E-2</v>
      </c>
    </row>
    <row r="54" spans="1:8" s="17" customFormat="1" ht="12">
      <c r="A54" s="3" t="s">
        <v>996</v>
      </c>
      <c r="B54" s="3" t="s">
        <v>995</v>
      </c>
      <c r="C54" s="15">
        <v>6</v>
      </c>
      <c r="D54" s="15">
        <v>1</v>
      </c>
      <c r="E54" s="15"/>
      <c r="F54" s="15"/>
      <c r="G54" s="16">
        <f t="shared" si="1"/>
        <v>7</v>
      </c>
      <c r="H54" s="35">
        <f t="shared" si="0"/>
        <v>2.1874999999999999E-2</v>
      </c>
    </row>
    <row r="55" spans="1:8" s="17" customFormat="1" ht="12">
      <c r="A55" s="3" t="s">
        <v>999</v>
      </c>
      <c r="B55" s="3" t="s">
        <v>998</v>
      </c>
      <c r="C55" s="15">
        <v>2</v>
      </c>
      <c r="D55" s="15">
        <v>1</v>
      </c>
      <c r="E55" s="15"/>
      <c r="F55" s="15"/>
      <c r="G55" s="16">
        <f t="shared" si="1"/>
        <v>3</v>
      </c>
      <c r="H55" s="35">
        <f t="shared" si="0"/>
        <v>9.3749999999999997E-3</v>
      </c>
    </row>
    <row r="56" spans="1:8" s="17" customFormat="1" ht="12">
      <c r="A56" s="3" t="s">
        <v>1013</v>
      </c>
      <c r="B56" s="3"/>
      <c r="C56" s="15">
        <v>2</v>
      </c>
      <c r="D56" s="15">
        <v>1</v>
      </c>
      <c r="E56" s="15"/>
      <c r="F56" s="15"/>
      <c r="G56" s="16">
        <f t="shared" si="1"/>
        <v>3</v>
      </c>
      <c r="H56" s="35">
        <f t="shared" si="0"/>
        <v>9.3749999999999997E-3</v>
      </c>
    </row>
    <row r="57" spans="1:8" s="17" customFormat="1" ht="12">
      <c r="A57" s="3" t="s">
        <v>1014</v>
      </c>
      <c r="B57" s="3"/>
      <c r="C57" s="15">
        <v>1</v>
      </c>
      <c r="D57" s="15">
        <v>1</v>
      </c>
      <c r="E57" s="15"/>
      <c r="F57" s="15"/>
      <c r="G57" s="16">
        <f t="shared" si="1"/>
        <v>2</v>
      </c>
      <c r="H57" s="35">
        <f t="shared" si="0"/>
        <v>6.2500000000000003E-3</v>
      </c>
    </row>
    <row r="58" spans="1:8" s="17" customFormat="1" ht="12">
      <c r="A58" s="3" t="s">
        <v>1026</v>
      </c>
      <c r="B58" s="3" t="s">
        <v>1029</v>
      </c>
      <c r="C58" s="15">
        <v>4</v>
      </c>
      <c r="D58" s="15">
        <v>1</v>
      </c>
      <c r="E58" s="15"/>
      <c r="F58" s="15"/>
      <c r="G58" s="16">
        <f t="shared" si="1"/>
        <v>5</v>
      </c>
      <c r="H58" s="35">
        <f t="shared" si="0"/>
        <v>1.5625E-2</v>
      </c>
    </row>
    <row r="59" spans="1:8" s="17" customFormat="1" ht="12">
      <c r="A59" s="3" t="s">
        <v>1036</v>
      </c>
      <c r="B59" s="3" t="s">
        <v>1037</v>
      </c>
      <c r="C59" s="15">
        <v>4</v>
      </c>
      <c r="D59" s="15">
        <v>1</v>
      </c>
      <c r="E59" s="15"/>
      <c r="F59" s="15"/>
      <c r="G59" s="16">
        <f t="shared" si="1"/>
        <v>5</v>
      </c>
      <c r="H59" s="35">
        <f t="shared" si="0"/>
        <v>1.5625E-2</v>
      </c>
    </row>
    <row r="60" spans="1:8" s="17" customFormat="1" ht="12">
      <c r="A60" s="3" t="s">
        <v>1041</v>
      </c>
      <c r="B60" s="3" t="s">
        <v>1042</v>
      </c>
      <c r="C60" s="15">
        <v>1</v>
      </c>
      <c r="D60" s="15"/>
      <c r="E60" s="15"/>
      <c r="F60" s="15"/>
      <c r="G60" s="16">
        <f t="shared" si="1"/>
        <v>1</v>
      </c>
      <c r="H60" s="35">
        <f t="shared" si="0"/>
        <v>3.1250000000000002E-3</v>
      </c>
    </row>
    <row r="61" spans="1:8" s="17" customFormat="1" ht="12">
      <c r="A61" s="3" t="s">
        <v>1050</v>
      </c>
      <c r="B61" s="3" t="s">
        <v>1051</v>
      </c>
      <c r="C61" s="15">
        <v>1</v>
      </c>
      <c r="D61" s="15"/>
      <c r="E61" s="15"/>
      <c r="F61" s="15"/>
      <c r="G61" s="16">
        <f t="shared" si="1"/>
        <v>1</v>
      </c>
      <c r="H61" s="35">
        <f t="shared" si="0"/>
        <v>3.1250000000000002E-3</v>
      </c>
    </row>
    <row r="62" spans="1:8">
      <c r="A62" s="3" t="s">
        <v>1053</v>
      </c>
      <c r="B62" s="3"/>
      <c r="C62" s="15">
        <v>2</v>
      </c>
      <c r="G62" s="16">
        <f t="shared" si="1"/>
        <v>2</v>
      </c>
      <c r="H62" s="35">
        <f t="shared" si="0"/>
        <v>6.2500000000000003E-3</v>
      </c>
    </row>
    <row r="63" spans="1:8">
      <c r="A63" s="3"/>
      <c r="B63" s="3"/>
      <c r="G63" s="16">
        <f t="shared" si="1"/>
        <v>0</v>
      </c>
      <c r="H63" s="35">
        <f t="shared" si="0"/>
        <v>0</v>
      </c>
    </row>
    <row r="64" spans="1:8" ht="15.75">
      <c r="A64" s="10" t="s">
        <v>909</v>
      </c>
      <c r="G64" s="16">
        <f t="shared" si="1"/>
        <v>0</v>
      </c>
      <c r="H64" s="35">
        <f t="shared" si="0"/>
        <v>0</v>
      </c>
    </row>
    <row r="65" spans="1:8">
      <c r="G65" s="16">
        <f t="shared" si="1"/>
        <v>0</v>
      </c>
      <c r="H65" s="35">
        <f t="shared" si="0"/>
        <v>0</v>
      </c>
    </row>
    <row r="66" spans="1:8">
      <c r="A66" s="12" t="s">
        <v>906</v>
      </c>
      <c r="B66" s="12" t="s">
        <v>923</v>
      </c>
      <c r="G66" s="16">
        <f t="shared" si="1"/>
        <v>0</v>
      </c>
      <c r="H66" s="35">
        <f t="shared" si="0"/>
        <v>0</v>
      </c>
    </row>
    <row r="67" spans="1:8">
      <c r="A67" s="12"/>
      <c r="B67" s="12"/>
      <c r="G67" s="16"/>
      <c r="H67" s="35"/>
    </row>
    <row r="68" spans="1:8">
      <c r="B68" s="3" t="s">
        <v>903</v>
      </c>
      <c r="C68" s="52">
        <f>SUM(C69:C86)</f>
        <v>28</v>
      </c>
      <c r="D68" s="52">
        <f t="shared" ref="D68:F68" si="4">SUM(D69:D86)</f>
        <v>14</v>
      </c>
      <c r="E68" s="52">
        <f t="shared" si="4"/>
        <v>3</v>
      </c>
      <c r="F68" s="52">
        <f t="shared" si="4"/>
        <v>6</v>
      </c>
      <c r="G68" s="16">
        <f t="shared" si="1"/>
        <v>51</v>
      </c>
      <c r="H68" s="35">
        <f t="shared" si="0"/>
        <v>0.15937499999999999</v>
      </c>
    </row>
    <row r="69" spans="1:8" s="3" customFormat="1" ht="11.25">
      <c r="A69" s="3" t="s">
        <v>942</v>
      </c>
      <c r="C69" s="15"/>
      <c r="D69" s="15">
        <v>2</v>
      </c>
      <c r="E69" s="15"/>
      <c r="F69" s="15">
        <v>1</v>
      </c>
      <c r="G69" s="16">
        <f t="shared" si="1"/>
        <v>3</v>
      </c>
      <c r="H69" s="35">
        <f t="shared" si="0"/>
        <v>9.3749999999999997E-3</v>
      </c>
    </row>
    <row r="70" spans="1:8" s="3" customFormat="1" ht="11.25">
      <c r="A70" s="3" t="s">
        <v>946</v>
      </c>
      <c r="C70" s="15"/>
      <c r="D70" s="15">
        <v>1</v>
      </c>
      <c r="E70" s="15">
        <v>1</v>
      </c>
      <c r="F70" s="15"/>
      <c r="G70" s="16">
        <f t="shared" si="1"/>
        <v>2</v>
      </c>
      <c r="H70" s="35">
        <f t="shared" si="0"/>
        <v>6.2500000000000003E-3</v>
      </c>
    </row>
    <row r="71" spans="1:8" s="3" customFormat="1" ht="11.25">
      <c r="A71" s="3" t="s">
        <v>954</v>
      </c>
      <c r="C71" s="15">
        <v>13</v>
      </c>
      <c r="D71" s="15">
        <v>3</v>
      </c>
      <c r="E71" s="15"/>
      <c r="F71" s="15"/>
      <c r="G71" s="16">
        <f t="shared" si="1"/>
        <v>16</v>
      </c>
      <c r="H71" s="35">
        <f t="shared" si="0"/>
        <v>0.05</v>
      </c>
    </row>
    <row r="72" spans="1:8" s="3" customFormat="1" ht="11.25">
      <c r="A72" s="3" t="s">
        <v>983</v>
      </c>
      <c r="B72" s="3" t="s">
        <v>1038</v>
      </c>
      <c r="C72" s="15">
        <v>6</v>
      </c>
      <c r="D72" s="15">
        <v>1</v>
      </c>
      <c r="E72" s="15"/>
      <c r="F72" s="15"/>
      <c r="G72" s="16">
        <f t="shared" si="1"/>
        <v>7</v>
      </c>
      <c r="H72" s="35">
        <f t="shared" si="0"/>
        <v>2.1874999999999999E-2</v>
      </c>
    </row>
    <row r="73" spans="1:8" s="3" customFormat="1" ht="11.25">
      <c r="A73" s="3" t="s">
        <v>964</v>
      </c>
      <c r="B73" s="3" t="s">
        <v>1017</v>
      </c>
      <c r="C73" s="15">
        <v>3</v>
      </c>
      <c r="D73" s="15">
        <v>2</v>
      </c>
      <c r="E73" s="15">
        <v>1</v>
      </c>
      <c r="F73" s="15"/>
      <c r="G73" s="16">
        <f t="shared" si="1"/>
        <v>6</v>
      </c>
      <c r="H73" s="35">
        <f t="shared" si="0"/>
        <v>1.8749999999999999E-2</v>
      </c>
    </row>
    <row r="74" spans="1:8" s="3" customFormat="1" ht="11.25">
      <c r="A74" s="3" t="s">
        <v>971</v>
      </c>
      <c r="C74" s="15"/>
      <c r="D74" s="15"/>
      <c r="E74" s="15"/>
      <c r="F74" s="15">
        <v>3</v>
      </c>
      <c r="G74" s="16">
        <f t="shared" si="1"/>
        <v>3</v>
      </c>
      <c r="H74" s="35">
        <f t="shared" si="0"/>
        <v>9.3749999999999997E-3</v>
      </c>
    </row>
    <row r="75" spans="1:8" s="3" customFormat="1" ht="11.25">
      <c r="A75" s="3" t="s">
        <v>972</v>
      </c>
      <c r="C75" s="15"/>
      <c r="D75" s="15"/>
      <c r="E75" s="15"/>
      <c r="F75" s="15">
        <v>2</v>
      </c>
      <c r="G75" s="16">
        <f t="shared" si="1"/>
        <v>2</v>
      </c>
      <c r="H75" s="35">
        <f t="shared" si="0"/>
        <v>6.2500000000000003E-3</v>
      </c>
    </row>
    <row r="76" spans="1:8">
      <c r="A76" s="3" t="s">
        <v>992</v>
      </c>
      <c r="C76" s="15">
        <v>2</v>
      </c>
      <c r="G76" s="16">
        <f t="shared" si="1"/>
        <v>2</v>
      </c>
      <c r="H76" s="35">
        <f t="shared" si="0"/>
        <v>6.2500000000000003E-3</v>
      </c>
    </row>
    <row r="77" spans="1:8">
      <c r="A77" s="3" t="s">
        <v>1010</v>
      </c>
      <c r="B77" s="3" t="s">
        <v>1011</v>
      </c>
      <c r="C77" s="15">
        <v>1</v>
      </c>
      <c r="G77" s="16">
        <f t="shared" si="1"/>
        <v>1</v>
      </c>
      <c r="H77" s="35">
        <f t="shared" si="0"/>
        <v>3.1250000000000002E-3</v>
      </c>
    </row>
    <row r="78" spans="1:8">
      <c r="A78" s="3"/>
      <c r="B78" s="3" t="s">
        <v>1012</v>
      </c>
      <c r="D78" s="15">
        <v>1</v>
      </c>
      <c r="G78" s="16">
        <f t="shared" si="1"/>
        <v>1</v>
      </c>
      <c r="H78" s="35">
        <f t="shared" ref="H78:H140" si="5">G78/$G$7</f>
        <v>3.1250000000000002E-3</v>
      </c>
    </row>
    <row r="79" spans="1:8">
      <c r="A79" s="3"/>
      <c r="B79" s="3" t="s">
        <v>1018</v>
      </c>
      <c r="D79" s="15">
        <v>1</v>
      </c>
      <c r="G79" s="16">
        <f t="shared" ref="G79:G140" si="6">SUM(C79:F79)</f>
        <v>1</v>
      </c>
      <c r="H79" s="35">
        <f t="shared" si="5"/>
        <v>3.1250000000000002E-3</v>
      </c>
    </row>
    <row r="80" spans="1:8">
      <c r="A80" s="3"/>
      <c r="B80" s="3" t="s">
        <v>1024</v>
      </c>
      <c r="D80" s="15">
        <v>1</v>
      </c>
      <c r="G80" s="16">
        <f t="shared" si="6"/>
        <v>1</v>
      </c>
      <c r="H80" s="35">
        <f t="shared" si="5"/>
        <v>3.1250000000000002E-3</v>
      </c>
    </row>
    <row r="81" spans="1:8">
      <c r="A81" s="3"/>
      <c r="B81" s="3" t="s">
        <v>1028</v>
      </c>
      <c r="D81" s="15">
        <v>1</v>
      </c>
      <c r="G81" s="16">
        <f t="shared" si="6"/>
        <v>1</v>
      </c>
      <c r="H81" s="35">
        <f t="shared" si="5"/>
        <v>3.1250000000000002E-3</v>
      </c>
    </row>
    <row r="82" spans="1:8">
      <c r="A82" s="3"/>
      <c r="B82" s="3" t="s">
        <v>1034</v>
      </c>
      <c r="C82" s="15">
        <v>1</v>
      </c>
      <c r="G82" s="16">
        <f t="shared" si="6"/>
        <v>1</v>
      </c>
      <c r="H82" s="35">
        <f t="shared" si="5"/>
        <v>3.1250000000000002E-3</v>
      </c>
    </row>
    <row r="83" spans="1:8">
      <c r="B83" s="50" t="s">
        <v>1035</v>
      </c>
      <c r="G83" s="16">
        <f t="shared" si="6"/>
        <v>0</v>
      </c>
      <c r="H83" s="35">
        <f t="shared" si="5"/>
        <v>0</v>
      </c>
    </row>
    <row r="84" spans="1:8">
      <c r="B84" s="50" t="s">
        <v>1040</v>
      </c>
      <c r="C84" s="15">
        <v>2</v>
      </c>
      <c r="G84" s="16">
        <f t="shared" si="6"/>
        <v>2</v>
      </c>
      <c r="H84" s="35">
        <f t="shared" si="5"/>
        <v>6.2500000000000003E-3</v>
      </c>
    </row>
    <row r="85" spans="1:8">
      <c r="B85" s="50" t="s">
        <v>1047</v>
      </c>
      <c r="D85" s="15">
        <v>1</v>
      </c>
      <c r="G85" s="16">
        <f t="shared" si="6"/>
        <v>1</v>
      </c>
      <c r="H85" s="35">
        <f t="shared" si="5"/>
        <v>3.1250000000000002E-3</v>
      </c>
    </row>
    <row r="86" spans="1:8">
      <c r="B86" s="3" t="s">
        <v>1056</v>
      </c>
      <c r="E86" s="15">
        <v>1</v>
      </c>
      <c r="G86" s="16">
        <f t="shared" si="6"/>
        <v>1</v>
      </c>
      <c r="H86" s="35">
        <f t="shared" si="5"/>
        <v>3.1250000000000002E-3</v>
      </c>
    </row>
    <row r="87" spans="1:8">
      <c r="B87" s="50"/>
      <c r="G87" s="16">
        <f t="shared" si="6"/>
        <v>0</v>
      </c>
      <c r="H87" s="35">
        <f t="shared" si="5"/>
        <v>0</v>
      </c>
    </row>
    <row r="88" spans="1:8" ht="15.75">
      <c r="A88" s="10" t="s">
        <v>910</v>
      </c>
      <c r="G88" s="16">
        <f t="shared" si="6"/>
        <v>0</v>
      </c>
      <c r="H88" s="35">
        <f t="shared" si="5"/>
        <v>0</v>
      </c>
    </row>
    <row r="89" spans="1:8">
      <c r="G89" s="16">
        <f t="shared" si="6"/>
        <v>0</v>
      </c>
      <c r="H89" s="35">
        <f t="shared" si="5"/>
        <v>0</v>
      </c>
    </row>
    <row r="90" spans="1:8">
      <c r="A90" s="12" t="s">
        <v>906</v>
      </c>
      <c r="B90" s="12" t="s">
        <v>923</v>
      </c>
      <c r="G90" s="16">
        <f t="shared" si="6"/>
        <v>0</v>
      </c>
      <c r="H90" s="35">
        <f t="shared" si="5"/>
        <v>0</v>
      </c>
    </row>
    <row r="91" spans="1:8">
      <c r="G91" s="16">
        <f t="shared" si="6"/>
        <v>0</v>
      </c>
      <c r="H91" s="35">
        <f t="shared" si="5"/>
        <v>0</v>
      </c>
    </row>
    <row r="92" spans="1:8" s="3" customFormat="1" ht="11.25">
      <c r="A92" s="3" t="s">
        <v>945</v>
      </c>
      <c r="C92" s="15">
        <v>3</v>
      </c>
      <c r="D92" s="15">
        <v>5</v>
      </c>
      <c r="E92" s="15"/>
      <c r="F92" s="15">
        <v>3</v>
      </c>
      <c r="G92" s="16">
        <f t="shared" si="6"/>
        <v>11</v>
      </c>
      <c r="H92" s="35">
        <f t="shared" si="5"/>
        <v>3.4375000000000003E-2</v>
      </c>
    </row>
    <row r="93" spans="1:8" s="3" customFormat="1" ht="11.25">
      <c r="A93" s="3" t="s">
        <v>956</v>
      </c>
      <c r="B93" s="3" t="s">
        <v>987</v>
      </c>
      <c r="C93" s="47">
        <v>19</v>
      </c>
      <c r="D93" s="47">
        <v>11</v>
      </c>
      <c r="E93" s="47">
        <v>5</v>
      </c>
      <c r="F93" s="42">
        <v>2</v>
      </c>
      <c r="G93" s="16">
        <f t="shared" si="6"/>
        <v>37</v>
      </c>
      <c r="H93" s="35">
        <f t="shared" si="5"/>
        <v>0.11562500000000001</v>
      </c>
    </row>
    <row r="94" spans="1:8" s="3" customFormat="1" ht="11.25">
      <c r="B94" s="3" t="s">
        <v>963</v>
      </c>
      <c r="C94" s="15">
        <v>6</v>
      </c>
      <c r="D94" s="15">
        <v>2</v>
      </c>
      <c r="E94" s="15">
        <v>1</v>
      </c>
      <c r="F94" s="15">
        <v>1</v>
      </c>
      <c r="G94" s="16">
        <f t="shared" si="6"/>
        <v>10</v>
      </c>
      <c r="H94" s="35">
        <f t="shared" si="5"/>
        <v>3.125E-2</v>
      </c>
    </row>
    <row r="95" spans="1:8" s="3" customFormat="1" ht="11.25">
      <c r="B95" s="3" t="s">
        <v>955</v>
      </c>
      <c r="C95" s="15">
        <v>15</v>
      </c>
      <c r="D95" s="15">
        <v>3</v>
      </c>
      <c r="E95" s="15"/>
      <c r="F95" s="15"/>
      <c r="G95" s="16">
        <f t="shared" si="6"/>
        <v>18</v>
      </c>
      <c r="H95" s="35">
        <f t="shared" si="5"/>
        <v>5.6250000000000001E-2</v>
      </c>
    </row>
    <row r="96" spans="1:8" s="3" customFormat="1" ht="11.25">
      <c r="B96" s="3" t="s">
        <v>979</v>
      </c>
      <c r="C96" s="15">
        <v>3</v>
      </c>
      <c r="D96" s="15"/>
      <c r="E96" s="15"/>
      <c r="F96" s="15"/>
      <c r="G96" s="16">
        <f t="shared" si="6"/>
        <v>3</v>
      </c>
      <c r="H96" s="35">
        <f t="shared" si="5"/>
        <v>9.3749999999999997E-3</v>
      </c>
    </row>
    <row r="97" spans="1:8" s="3" customFormat="1" ht="11.25">
      <c r="B97" s="3" t="s">
        <v>978</v>
      </c>
      <c r="C97" s="15">
        <v>14</v>
      </c>
      <c r="D97" s="15">
        <v>7</v>
      </c>
      <c r="E97" s="15">
        <v>1</v>
      </c>
      <c r="F97" s="15">
        <v>1</v>
      </c>
      <c r="G97" s="16">
        <f t="shared" si="6"/>
        <v>23</v>
      </c>
      <c r="H97" s="35">
        <f t="shared" si="5"/>
        <v>7.1874999999999994E-2</v>
      </c>
    </row>
    <row r="98" spans="1:8" s="3" customFormat="1" ht="11.25">
      <c r="B98" s="3" t="s">
        <v>1062</v>
      </c>
      <c r="C98" s="15">
        <v>5</v>
      </c>
      <c r="D98" s="15">
        <v>1</v>
      </c>
      <c r="E98" s="15"/>
      <c r="F98" s="15"/>
      <c r="G98" s="16">
        <f t="shared" si="6"/>
        <v>6</v>
      </c>
      <c r="H98" s="35">
        <f t="shared" si="5"/>
        <v>1.8749999999999999E-2</v>
      </c>
    </row>
    <row r="99" spans="1:8" s="3" customFormat="1" ht="11.25">
      <c r="B99" s="3" t="s">
        <v>986</v>
      </c>
      <c r="C99" s="15">
        <v>3</v>
      </c>
      <c r="D99" s="15">
        <v>1</v>
      </c>
      <c r="E99" s="15">
        <v>3</v>
      </c>
      <c r="F99" s="15"/>
      <c r="G99" s="16">
        <f t="shared" si="6"/>
        <v>7</v>
      </c>
      <c r="H99" s="35">
        <f t="shared" si="5"/>
        <v>2.1874999999999999E-2</v>
      </c>
    </row>
    <row r="100" spans="1:8" s="3" customFormat="1" ht="11.25">
      <c r="B100" s="3" t="s">
        <v>1004</v>
      </c>
      <c r="C100" s="15">
        <v>2</v>
      </c>
      <c r="D100" s="15">
        <v>1</v>
      </c>
      <c r="E100" s="15">
        <v>1</v>
      </c>
      <c r="F100" s="15"/>
      <c r="G100" s="16">
        <f t="shared" si="6"/>
        <v>4</v>
      </c>
      <c r="H100" s="35">
        <f t="shared" si="5"/>
        <v>1.2500000000000001E-2</v>
      </c>
    </row>
    <row r="101" spans="1:8" s="3" customFormat="1" ht="11.25">
      <c r="B101" s="3" t="s">
        <v>1030</v>
      </c>
      <c r="C101" s="15">
        <v>1</v>
      </c>
      <c r="D101" s="15"/>
      <c r="E101" s="15"/>
      <c r="F101" s="15"/>
      <c r="G101" s="16">
        <f t="shared" si="6"/>
        <v>1</v>
      </c>
      <c r="H101" s="35">
        <f t="shared" si="5"/>
        <v>3.1250000000000002E-3</v>
      </c>
    </row>
    <row r="102" spans="1:8" s="3" customFormat="1" ht="11.25">
      <c r="B102" s="3" t="s">
        <v>1061</v>
      </c>
      <c r="C102" s="15">
        <v>1</v>
      </c>
      <c r="D102" s="15">
        <v>1</v>
      </c>
      <c r="E102" s="15"/>
      <c r="F102" s="15"/>
      <c r="G102" s="16">
        <f t="shared" si="6"/>
        <v>2</v>
      </c>
      <c r="H102" s="35">
        <f t="shared" si="5"/>
        <v>6.2500000000000003E-3</v>
      </c>
    </row>
    <row r="103" spans="1:8" s="3" customFormat="1" ht="11.25">
      <c r="B103" s="3" t="s">
        <v>1058</v>
      </c>
      <c r="C103" s="15">
        <v>1</v>
      </c>
      <c r="D103" s="15">
        <v>2</v>
      </c>
      <c r="E103" s="15"/>
      <c r="F103" s="15"/>
      <c r="G103" s="16">
        <f t="shared" si="6"/>
        <v>3</v>
      </c>
      <c r="H103" s="35">
        <f t="shared" si="5"/>
        <v>9.3749999999999997E-3</v>
      </c>
    </row>
    <row r="104" spans="1:8" s="3" customFormat="1" ht="11.25">
      <c r="B104" s="3" t="s">
        <v>1031</v>
      </c>
      <c r="C104" s="15">
        <v>1</v>
      </c>
      <c r="D104" s="15"/>
      <c r="E104" s="15"/>
      <c r="F104" s="15"/>
      <c r="G104" s="16">
        <f t="shared" si="6"/>
        <v>1</v>
      </c>
      <c r="H104" s="35">
        <f t="shared" si="5"/>
        <v>3.1250000000000002E-3</v>
      </c>
    </row>
    <row r="105" spans="1:8" s="3" customFormat="1" ht="11.25">
      <c r="B105" s="3" t="s">
        <v>1032</v>
      </c>
      <c r="C105" s="15">
        <v>1</v>
      </c>
      <c r="D105" s="15"/>
      <c r="E105" s="15"/>
      <c r="F105" s="15"/>
      <c r="G105" s="16">
        <f t="shared" si="6"/>
        <v>1</v>
      </c>
      <c r="H105" s="35">
        <f t="shared" si="5"/>
        <v>3.1250000000000002E-3</v>
      </c>
    </row>
    <row r="106" spans="1:8" s="3" customFormat="1" ht="11.25">
      <c r="C106" s="15"/>
      <c r="D106" s="15"/>
      <c r="E106" s="15"/>
      <c r="F106" s="15"/>
      <c r="G106" s="16">
        <f t="shared" si="6"/>
        <v>0</v>
      </c>
      <c r="H106" s="35">
        <f t="shared" si="5"/>
        <v>0</v>
      </c>
    </row>
    <row r="107" spans="1:8" s="3" customFormat="1" ht="11.25">
      <c r="C107" s="15"/>
      <c r="D107" s="15"/>
      <c r="E107" s="15"/>
      <c r="F107" s="15"/>
      <c r="G107" s="16">
        <f t="shared" si="6"/>
        <v>0</v>
      </c>
      <c r="H107" s="35">
        <f t="shared" si="5"/>
        <v>0</v>
      </c>
    </row>
    <row r="108" spans="1:8" s="3" customFormat="1" ht="11.25">
      <c r="A108" s="3" t="s">
        <v>958</v>
      </c>
      <c r="B108" s="3" t="s">
        <v>957</v>
      </c>
      <c r="C108" s="15">
        <v>4</v>
      </c>
      <c r="D108" s="15">
        <v>1</v>
      </c>
      <c r="E108" s="15"/>
      <c r="F108" s="15"/>
      <c r="G108" s="16">
        <f t="shared" si="6"/>
        <v>5</v>
      </c>
      <c r="H108" s="35">
        <f t="shared" si="5"/>
        <v>1.5625E-2</v>
      </c>
    </row>
    <row r="109" spans="1:8" s="3" customFormat="1" ht="11.25">
      <c r="A109" s="3" t="s">
        <v>961</v>
      </c>
      <c r="B109" s="3" t="s">
        <v>962</v>
      </c>
      <c r="C109" s="15">
        <v>4</v>
      </c>
      <c r="D109" s="15">
        <v>3</v>
      </c>
      <c r="E109" s="15">
        <v>1</v>
      </c>
      <c r="F109" s="15">
        <v>1</v>
      </c>
      <c r="G109" s="16">
        <f t="shared" si="6"/>
        <v>9</v>
      </c>
      <c r="H109" s="35">
        <f t="shared" si="5"/>
        <v>2.8125000000000001E-2</v>
      </c>
    </row>
    <row r="110" spans="1:8" s="3" customFormat="1" ht="11.25">
      <c r="A110" s="3" t="s">
        <v>973</v>
      </c>
      <c r="C110" s="15">
        <v>2</v>
      </c>
      <c r="D110" s="15">
        <v>1</v>
      </c>
      <c r="E110" s="15">
        <v>1</v>
      </c>
      <c r="F110" s="15"/>
      <c r="G110" s="16">
        <f t="shared" si="6"/>
        <v>4</v>
      </c>
      <c r="H110" s="35">
        <f t="shared" si="5"/>
        <v>1.2500000000000001E-2</v>
      </c>
    </row>
    <row r="111" spans="1:8">
      <c r="A111" s="3" t="s">
        <v>991</v>
      </c>
      <c r="C111" s="15">
        <v>1</v>
      </c>
      <c r="G111" s="16">
        <f t="shared" si="6"/>
        <v>1</v>
      </c>
      <c r="H111" s="35">
        <f t="shared" si="5"/>
        <v>3.1250000000000002E-3</v>
      </c>
    </row>
    <row r="112" spans="1:8">
      <c r="A112" s="3" t="s">
        <v>1057</v>
      </c>
      <c r="C112" s="15">
        <v>3</v>
      </c>
      <c r="D112" s="15">
        <v>4</v>
      </c>
      <c r="G112" s="16">
        <f t="shared" si="6"/>
        <v>7</v>
      </c>
      <c r="H112" s="35">
        <f t="shared" si="5"/>
        <v>2.1874999999999999E-2</v>
      </c>
    </row>
    <row r="113" spans="1:8">
      <c r="A113" s="3" t="s">
        <v>1025</v>
      </c>
      <c r="C113" s="15">
        <v>2</v>
      </c>
      <c r="G113" s="16">
        <f t="shared" si="6"/>
        <v>2</v>
      </c>
      <c r="H113" s="35">
        <f t="shared" si="5"/>
        <v>6.2500000000000003E-3</v>
      </c>
    </row>
    <row r="114" spans="1:8">
      <c r="A114" s="3" t="s">
        <v>1043</v>
      </c>
      <c r="B114" s="3" t="s">
        <v>1044</v>
      </c>
      <c r="C114" s="15">
        <v>2</v>
      </c>
      <c r="G114" s="16">
        <f t="shared" si="6"/>
        <v>2</v>
      </c>
      <c r="H114" s="35">
        <f t="shared" si="5"/>
        <v>6.2500000000000003E-3</v>
      </c>
    </row>
    <row r="115" spans="1:8">
      <c r="A115" s="3" t="s">
        <v>1027</v>
      </c>
      <c r="C115" s="15">
        <v>1</v>
      </c>
      <c r="G115" s="16">
        <f t="shared" si="6"/>
        <v>1</v>
      </c>
      <c r="H115" s="35">
        <f t="shared" si="5"/>
        <v>3.1250000000000002E-3</v>
      </c>
    </row>
    <row r="116" spans="1:8">
      <c r="A116" s="3" t="s">
        <v>1059</v>
      </c>
      <c r="C116" s="15">
        <v>2</v>
      </c>
      <c r="D116" s="15">
        <v>1</v>
      </c>
      <c r="G116" s="16">
        <f t="shared" si="6"/>
        <v>3</v>
      </c>
      <c r="H116" s="35">
        <f t="shared" si="5"/>
        <v>9.3749999999999997E-3</v>
      </c>
    </row>
    <row r="117" spans="1:8">
      <c r="A117" s="3" t="s">
        <v>1060</v>
      </c>
      <c r="C117" s="15">
        <v>1</v>
      </c>
      <c r="G117" s="16">
        <f t="shared" si="6"/>
        <v>1</v>
      </c>
      <c r="H117" s="35">
        <f t="shared" si="5"/>
        <v>3.1250000000000002E-3</v>
      </c>
    </row>
    <row r="118" spans="1:8">
      <c r="A118" s="3"/>
      <c r="G118" s="16">
        <f t="shared" si="6"/>
        <v>0</v>
      </c>
      <c r="H118" s="35">
        <f t="shared" si="5"/>
        <v>0</v>
      </c>
    </row>
    <row r="119" spans="1:8" ht="15.75">
      <c r="A119" s="10" t="s">
        <v>911</v>
      </c>
      <c r="G119" s="16">
        <f t="shared" si="6"/>
        <v>0</v>
      </c>
      <c r="H119" s="35">
        <f t="shared" si="5"/>
        <v>0</v>
      </c>
    </row>
    <row r="120" spans="1:8">
      <c r="G120" s="16">
        <f t="shared" si="6"/>
        <v>0</v>
      </c>
      <c r="H120" s="35">
        <f t="shared" si="5"/>
        <v>0</v>
      </c>
    </row>
    <row r="121" spans="1:8">
      <c r="A121" s="12" t="s">
        <v>906</v>
      </c>
      <c r="B121" s="12" t="s">
        <v>923</v>
      </c>
      <c r="G121" s="16">
        <f t="shared" si="6"/>
        <v>0</v>
      </c>
      <c r="H121" s="35">
        <f t="shared" si="5"/>
        <v>0</v>
      </c>
    </row>
    <row r="122" spans="1:8">
      <c r="G122" s="16">
        <f t="shared" si="6"/>
        <v>0</v>
      </c>
      <c r="H122" s="35">
        <f t="shared" si="5"/>
        <v>0</v>
      </c>
    </row>
    <row r="123" spans="1:8" s="3" customFormat="1" ht="11.25">
      <c r="A123" s="3" t="s">
        <v>947</v>
      </c>
      <c r="C123" s="15"/>
      <c r="D123" s="15"/>
      <c r="E123" s="15">
        <v>1</v>
      </c>
      <c r="F123" s="15"/>
      <c r="G123" s="16">
        <f t="shared" si="6"/>
        <v>1</v>
      </c>
      <c r="H123" s="35">
        <f t="shared" si="5"/>
        <v>3.1250000000000002E-3</v>
      </c>
    </row>
    <row r="124" spans="1:8" s="3" customFormat="1" ht="11.25">
      <c r="C124" s="15"/>
      <c r="D124" s="15"/>
      <c r="E124" s="15"/>
      <c r="F124" s="15"/>
      <c r="G124" s="16">
        <f t="shared" si="6"/>
        <v>0</v>
      </c>
      <c r="H124" s="35">
        <f t="shared" si="5"/>
        <v>0</v>
      </c>
    </row>
    <row r="125" spans="1:8" s="3" customFormat="1" ht="11.25">
      <c r="A125" s="3" t="s">
        <v>959</v>
      </c>
      <c r="B125" s="3" t="s">
        <v>903</v>
      </c>
      <c r="C125" s="47">
        <f>SUM(C126:C130)</f>
        <v>3</v>
      </c>
      <c r="D125" s="47">
        <f t="shared" ref="D125:F125" si="7">SUM(D126:D130)</f>
        <v>2</v>
      </c>
      <c r="E125" s="47">
        <f t="shared" si="7"/>
        <v>0</v>
      </c>
      <c r="F125" s="47">
        <f t="shared" si="7"/>
        <v>0</v>
      </c>
      <c r="G125" s="16">
        <f t="shared" si="6"/>
        <v>5</v>
      </c>
      <c r="H125" s="35">
        <f t="shared" si="5"/>
        <v>1.5625E-2</v>
      </c>
    </row>
    <row r="126" spans="1:8" s="3" customFormat="1" ht="11.25">
      <c r="B126" s="3" t="s">
        <v>950</v>
      </c>
      <c r="C126" s="15">
        <v>1</v>
      </c>
      <c r="D126" s="15"/>
      <c r="E126" s="15"/>
      <c r="F126" s="15"/>
      <c r="G126" s="16">
        <f t="shared" si="6"/>
        <v>1</v>
      </c>
      <c r="H126" s="35">
        <f t="shared" si="5"/>
        <v>3.1250000000000002E-3</v>
      </c>
    </row>
    <row r="127" spans="1:8" s="3" customFormat="1" ht="11.25">
      <c r="B127" s="3" t="s">
        <v>951</v>
      </c>
      <c r="C127" s="15">
        <v>2</v>
      </c>
      <c r="D127" s="15"/>
      <c r="E127" s="15"/>
      <c r="F127" s="15"/>
      <c r="G127" s="16">
        <f t="shared" si="6"/>
        <v>2</v>
      </c>
      <c r="H127" s="35">
        <f t="shared" si="5"/>
        <v>6.2500000000000003E-3</v>
      </c>
    </row>
    <row r="128" spans="1:8" s="3" customFormat="1" ht="11.25">
      <c r="B128" s="3" t="s">
        <v>960</v>
      </c>
      <c r="C128" s="15"/>
      <c r="D128" s="15">
        <v>1</v>
      </c>
      <c r="E128" s="15"/>
      <c r="F128" s="15"/>
      <c r="G128" s="16">
        <f t="shared" si="6"/>
        <v>1</v>
      </c>
      <c r="H128" s="35">
        <f t="shared" si="5"/>
        <v>3.1250000000000002E-3</v>
      </c>
    </row>
    <row r="129" spans="1:8" s="3" customFormat="1" ht="11.25">
      <c r="B129" s="3" t="s">
        <v>1064</v>
      </c>
      <c r="C129" s="15"/>
      <c r="D129" s="15">
        <v>1</v>
      </c>
      <c r="E129" s="15"/>
      <c r="F129" s="15"/>
      <c r="G129" s="16">
        <f t="shared" si="6"/>
        <v>1</v>
      </c>
      <c r="H129" s="35">
        <f t="shared" si="5"/>
        <v>3.1250000000000002E-3</v>
      </c>
    </row>
    <row r="130" spans="1:8" s="3" customFormat="1" ht="11.25">
      <c r="B130" s="3" t="s">
        <v>1063</v>
      </c>
      <c r="C130" s="15"/>
      <c r="D130" s="15"/>
      <c r="E130" s="15"/>
      <c r="F130" s="15"/>
      <c r="G130" s="16">
        <f t="shared" si="6"/>
        <v>0</v>
      </c>
      <c r="H130" s="35">
        <f t="shared" si="5"/>
        <v>0</v>
      </c>
    </row>
    <row r="131" spans="1:8" s="3" customFormat="1" ht="11.25">
      <c r="A131" s="3" t="s">
        <v>968</v>
      </c>
      <c r="B131" s="3" t="s">
        <v>903</v>
      </c>
      <c r="E131" s="15"/>
      <c r="F131" s="15"/>
      <c r="G131" s="16">
        <f t="shared" si="6"/>
        <v>0</v>
      </c>
      <c r="H131" s="35">
        <f t="shared" si="5"/>
        <v>0</v>
      </c>
    </row>
    <row r="132" spans="1:8" s="3" customFormat="1" ht="11.25">
      <c r="B132" s="3" t="s">
        <v>967</v>
      </c>
      <c r="C132" s="3">
        <v>3</v>
      </c>
      <c r="D132" s="3">
        <v>1</v>
      </c>
      <c r="E132" s="15"/>
      <c r="F132" s="15"/>
      <c r="G132" s="16">
        <f t="shared" si="6"/>
        <v>4</v>
      </c>
      <c r="H132" s="35">
        <f t="shared" si="5"/>
        <v>1.2500000000000001E-2</v>
      </c>
    </row>
    <row r="133" spans="1:8" s="3" customFormat="1" ht="11.25">
      <c r="B133" s="3" t="s">
        <v>966</v>
      </c>
      <c r="C133" s="15"/>
      <c r="D133" s="15">
        <v>1</v>
      </c>
      <c r="E133" s="15"/>
      <c r="F133" s="15"/>
      <c r="G133" s="16">
        <f t="shared" si="6"/>
        <v>1</v>
      </c>
      <c r="H133" s="35">
        <f t="shared" si="5"/>
        <v>3.1250000000000002E-3</v>
      </c>
    </row>
    <row r="134" spans="1:8" s="3" customFormat="1" ht="11.25">
      <c r="B134" s="3" t="s">
        <v>1006</v>
      </c>
      <c r="C134" s="15">
        <v>1</v>
      </c>
      <c r="D134" s="15">
        <v>1</v>
      </c>
      <c r="E134" s="15">
        <v>1</v>
      </c>
      <c r="F134" s="15"/>
      <c r="G134" s="16">
        <f t="shared" si="6"/>
        <v>3</v>
      </c>
      <c r="H134" s="35">
        <f t="shared" si="5"/>
        <v>9.3749999999999997E-3</v>
      </c>
    </row>
    <row r="135" spans="1:8" s="3" customFormat="1" ht="11.25">
      <c r="A135" s="3" t="s">
        <v>985</v>
      </c>
      <c r="B135" s="3" t="s">
        <v>1021</v>
      </c>
      <c r="C135" s="15">
        <v>11</v>
      </c>
      <c r="D135" s="15">
        <v>8</v>
      </c>
      <c r="E135" s="15">
        <v>3</v>
      </c>
      <c r="F135" s="15">
        <v>1</v>
      </c>
      <c r="G135" s="16">
        <f t="shared" si="6"/>
        <v>23</v>
      </c>
      <c r="H135" s="35">
        <f t="shared" si="5"/>
        <v>7.1874999999999994E-2</v>
      </c>
    </row>
    <row r="136" spans="1:8" s="3" customFormat="1" ht="11.25">
      <c r="A136" s="3" t="s">
        <v>980</v>
      </c>
      <c r="C136" s="15">
        <v>1</v>
      </c>
      <c r="D136" s="15"/>
      <c r="E136" s="15"/>
      <c r="F136" s="15">
        <v>3</v>
      </c>
      <c r="G136" s="16">
        <f t="shared" si="6"/>
        <v>4</v>
      </c>
      <c r="H136" s="35">
        <f t="shared" si="5"/>
        <v>1.2500000000000001E-2</v>
      </c>
    </row>
    <row r="137" spans="1:8" s="3" customFormat="1" ht="11.25">
      <c r="A137" s="3" t="s">
        <v>989</v>
      </c>
      <c r="B137" s="3" t="s">
        <v>1033</v>
      </c>
      <c r="C137" s="15">
        <v>4</v>
      </c>
      <c r="D137" s="15"/>
      <c r="E137" s="15"/>
      <c r="F137" s="15"/>
      <c r="G137" s="16">
        <f t="shared" si="6"/>
        <v>4</v>
      </c>
      <c r="H137" s="35">
        <f t="shared" si="5"/>
        <v>1.2500000000000001E-2</v>
      </c>
    </row>
    <row r="138" spans="1:8">
      <c r="A138" s="3" t="s">
        <v>1054</v>
      </c>
      <c r="C138" s="15">
        <v>1</v>
      </c>
      <c r="D138" s="15">
        <v>1</v>
      </c>
      <c r="G138" s="16">
        <f t="shared" si="6"/>
        <v>2</v>
      </c>
      <c r="H138" s="35">
        <f t="shared" si="5"/>
        <v>6.2500000000000003E-3</v>
      </c>
    </row>
    <row r="139" spans="1:8">
      <c r="A139" s="3" t="s">
        <v>990</v>
      </c>
      <c r="B139" s="12"/>
      <c r="C139" s="15">
        <v>1</v>
      </c>
      <c r="G139" s="16">
        <f t="shared" si="6"/>
        <v>1</v>
      </c>
      <c r="H139" s="35">
        <f t="shared" si="5"/>
        <v>3.1250000000000002E-3</v>
      </c>
    </row>
    <row r="140" spans="1:8">
      <c r="A140" s="3" t="s">
        <v>1007</v>
      </c>
      <c r="C140" s="15">
        <v>1</v>
      </c>
      <c r="D140" s="15">
        <v>2</v>
      </c>
      <c r="G140" s="16">
        <f t="shared" si="6"/>
        <v>3</v>
      </c>
      <c r="H140" s="35">
        <f t="shared" si="5"/>
        <v>9.3749999999999997E-3</v>
      </c>
    </row>
    <row r="147" spans="1:1">
      <c r="A147" s="7"/>
    </row>
  </sheetData>
  <pageMargins left="0.51181102362204722" right="0.51181102362204722" top="0.55118110236220474" bottom="0.55118110236220474"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sheetPr codeName="Sheet1"/>
  <dimension ref="A1:AI303"/>
  <sheetViews>
    <sheetView topLeftCell="C1" zoomScaleNormal="100" workbookViewId="0">
      <pane xSplit="2" ySplit="220" topLeftCell="E221" activePane="bottomRight" state="frozen"/>
      <selection activeCell="C1" sqref="C1"/>
      <selection pane="topRight" activeCell="E1" sqref="E1"/>
      <selection pane="bottomLeft" activeCell="C221" sqref="C221"/>
      <selection pane="bottomRight" activeCell="G300" sqref="G300"/>
    </sheetView>
  </sheetViews>
  <sheetFormatPr defaultColWidth="9.140625" defaultRowHeight="12.75"/>
  <cols>
    <col min="1" max="1" width="11.28515625" style="2" customWidth="1"/>
    <col min="2" max="2" width="6.7109375" style="2" customWidth="1"/>
    <col min="3" max="3" width="10.7109375" style="2" customWidth="1"/>
    <col min="4" max="4" width="8.85546875" style="2" customWidth="1"/>
    <col min="5" max="5" width="9.140625" style="2" customWidth="1"/>
    <col min="6" max="6" width="9.140625" style="2"/>
    <col min="7" max="7" width="151.140625" style="2" customWidth="1"/>
    <col min="8" max="15" width="9.140625" style="2"/>
    <col min="16" max="35" width="9.140625" style="3"/>
  </cols>
  <sheetData>
    <row r="1" spans="1:35">
      <c r="A1" s="2" t="s">
        <v>934</v>
      </c>
    </row>
    <row r="2" spans="1:35">
      <c r="A2" s="2" t="s">
        <v>935</v>
      </c>
    </row>
    <row r="3" spans="1:35">
      <c r="A3" s="2" t="s">
        <v>936</v>
      </c>
    </row>
    <row r="4" spans="1:35">
      <c r="A4" s="1" t="s">
        <v>0</v>
      </c>
      <c r="B4" s="1" t="s">
        <v>1</v>
      </c>
      <c r="C4" s="1"/>
      <c r="D4" s="1" t="s">
        <v>902</v>
      </c>
      <c r="E4" s="1" t="s">
        <v>2</v>
      </c>
      <c r="F4" s="1"/>
      <c r="G4" s="1" t="s">
        <v>3</v>
      </c>
    </row>
    <row r="5" spans="1:35">
      <c r="A5" s="24">
        <v>41030</v>
      </c>
    </row>
    <row r="6" spans="1:35">
      <c r="C6" s="2" t="s">
        <v>904</v>
      </c>
      <c r="D6" s="2">
        <f>COUNT(D9:D323)</f>
        <v>295</v>
      </c>
    </row>
    <row r="7" spans="1:35">
      <c r="C7" s="2" t="s">
        <v>903</v>
      </c>
      <c r="D7" s="6">
        <f>SUM(D9:D323)</f>
        <v>5189923</v>
      </c>
    </row>
    <row r="8" spans="1:35">
      <c r="D8" s="6"/>
    </row>
    <row r="9" spans="1:35" s="28" customFormat="1" hidden="1">
      <c r="A9" s="25" t="s">
        <v>121</v>
      </c>
      <c r="B9" s="25">
        <v>20</v>
      </c>
      <c r="C9" s="25" t="s">
        <v>628</v>
      </c>
      <c r="D9" s="26">
        <f>INDEX(asluku!C$6:C$325,MATCH('Lausuntopyyntö Kunnallisha'!$B$9:$B$303,asluku!$A$6:$A$325,0),1,1)</f>
        <v>17091</v>
      </c>
      <c r="E9" s="25" t="s">
        <v>55</v>
      </c>
      <c r="F9" s="25" t="str">
        <f>IF(D9&lt;10000,"alle 10 000",IF(D9&lt;50000,"10 000-49 999",IF(D9&lt;100000,"50 000-99 999",IF(D9&gt;99999,"yli 100 000"))))</f>
        <v>10 000-49 999</v>
      </c>
      <c r="G9" s="25" t="s">
        <v>122</v>
      </c>
      <c r="H9" s="25"/>
      <c r="I9" s="25"/>
      <c r="J9" s="25"/>
      <c r="K9" s="25"/>
      <c r="L9" s="25"/>
      <c r="M9" s="25"/>
      <c r="N9" s="25"/>
      <c r="O9" s="25"/>
      <c r="P9" s="27"/>
      <c r="Q9" s="27"/>
      <c r="R9" s="27"/>
      <c r="S9" s="27"/>
      <c r="T9" s="27"/>
      <c r="U9" s="27"/>
      <c r="V9" s="27"/>
      <c r="W9" s="27"/>
      <c r="X9" s="27"/>
      <c r="Y9" s="27"/>
      <c r="Z9" s="27"/>
      <c r="AA9" s="27"/>
      <c r="AB9" s="27"/>
      <c r="AC9" s="27"/>
      <c r="AD9" s="27"/>
      <c r="AE9" s="27"/>
      <c r="AF9" s="27"/>
      <c r="AG9" s="27"/>
      <c r="AH9" s="27"/>
      <c r="AI9" s="27"/>
    </row>
    <row r="10" spans="1:35" s="28" customFormat="1" hidden="1">
      <c r="A10" s="25" t="s">
        <v>491</v>
      </c>
      <c r="B10" s="29">
        <v>5</v>
      </c>
      <c r="C10" s="25" t="s">
        <v>865</v>
      </c>
      <c r="D10" s="26">
        <f>INDEX(asluku!C$6:C$325,MATCH('Lausuntopyyntö Kunnallisha'!$B$9:$B$303,asluku!$A$6:$A$325,0),1,1)</f>
        <v>10327</v>
      </c>
      <c r="E10" s="25" t="s">
        <v>30</v>
      </c>
      <c r="F10" s="25" t="str">
        <f t="shared" ref="F10:F73" si="0">IF(D10&lt;10000,"alle 10 000",IF(D10&lt;50000,"10 000-49 999",IF(D10&lt;100000,"50 000-99 999",IF(D10&gt;99999,"yli 100 000"))))</f>
        <v>10 000-49 999</v>
      </c>
      <c r="G10" s="25" t="s">
        <v>492</v>
      </c>
      <c r="H10" s="25"/>
      <c r="I10" s="25"/>
      <c r="J10" s="25"/>
      <c r="K10" s="25"/>
      <c r="L10" s="25"/>
      <c r="M10" s="25"/>
      <c r="N10" s="25"/>
      <c r="O10" s="25"/>
      <c r="P10" s="27"/>
      <c r="Q10" s="27"/>
      <c r="R10" s="27"/>
      <c r="S10" s="27"/>
      <c r="T10" s="27"/>
      <c r="U10" s="27"/>
      <c r="V10" s="27"/>
      <c r="W10" s="27"/>
      <c r="X10" s="27"/>
      <c r="Y10" s="27"/>
      <c r="Z10" s="27"/>
      <c r="AA10" s="27"/>
      <c r="AB10" s="27"/>
      <c r="AC10" s="27"/>
      <c r="AD10" s="27"/>
      <c r="AE10" s="27"/>
      <c r="AF10" s="27"/>
      <c r="AG10" s="27"/>
      <c r="AH10" s="27"/>
      <c r="AI10" s="27"/>
    </row>
    <row r="11" spans="1:35" s="28" customFormat="1" hidden="1">
      <c r="A11" s="25" t="s">
        <v>19</v>
      </c>
      <c r="B11" s="29">
        <v>9</v>
      </c>
      <c r="C11" s="25" t="s">
        <v>864</v>
      </c>
      <c r="D11" s="26">
        <f>INDEX(asluku!C$6:C$325,MATCH('Lausuntopyyntö Kunnallisha'!$B$9:$B$303,asluku!$A$6:$A$325,0),1,1)</f>
        <v>2750</v>
      </c>
      <c r="E11" s="25" t="s">
        <v>20</v>
      </c>
      <c r="F11" s="25" t="str">
        <f t="shared" si="0"/>
        <v>alle 10 000</v>
      </c>
      <c r="G11" s="25" t="s">
        <v>21</v>
      </c>
      <c r="H11" s="25"/>
      <c r="I11" s="25"/>
      <c r="J11" s="25"/>
      <c r="K11" s="25"/>
      <c r="L11" s="25"/>
      <c r="M11" s="25"/>
      <c r="N11" s="25"/>
      <c r="O11" s="25"/>
      <c r="P11" s="27"/>
      <c r="Q11" s="27"/>
      <c r="R11" s="27"/>
      <c r="S11" s="27"/>
      <c r="T11" s="27"/>
      <c r="U11" s="27"/>
      <c r="V11" s="27"/>
      <c r="W11" s="27"/>
      <c r="X11" s="27"/>
      <c r="Y11" s="27"/>
      <c r="Z11" s="27"/>
      <c r="AA11" s="27"/>
      <c r="AB11" s="27"/>
      <c r="AC11" s="27"/>
      <c r="AD11" s="27"/>
      <c r="AE11" s="27"/>
      <c r="AF11" s="27"/>
      <c r="AG11" s="27"/>
      <c r="AH11" s="27"/>
      <c r="AI11" s="27"/>
    </row>
    <row r="12" spans="1:35" s="28" customFormat="1" hidden="1">
      <c r="A12" s="25" t="s">
        <v>481</v>
      </c>
      <c r="B12" s="25">
        <v>10</v>
      </c>
      <c r="C12" s="25" t="s">
        <v>814</v>
      </c>
      <c r="D12" s="26">
        <f>INDEX(asluku!C$6:C$325,MATCH('Lausuntopyyntö Kunnallisha'!$B$9:$B$303,asluku!$A$6:$A$325,0),1,1)</f>
        <v>9229</v>
      </c>
      <c r="E12" s="25" t="s">
        <v>30</v>
      </c>
      <c r="F12" s="25" t="str">
        <f t="shared" si="0"/>
        <v>alle 10 000</v>
      </c>
      <c r="G12" s="25" t="s">
        <v>482</v>
      </c>
      <c r="H12" s="25"/>
      <c r="I12" s="25"/>
      <c r="J12" s="25"/>
      <c r="K12" s="25"/>
      <c r="L12" s="25"/>
      <c r="M12" s="25"/>
      <c r="N12" s="25"/>
      <c r="O12" s="25"/>
      <c r="P12" s="27"/>
      <c r="Q12" s="27"/>
      <c r="R12" s="27"/>
      <c r="S12" s="27"/>
      <c r="T12" s="27"/>
      <c r="U12" s="27"/>
      <c r="V12" s="27"/>
      <c r="W12" s="27"/>
      <c r="X12" s="27"/>
      <c r="Y12" s="27"/>
      <c r="Z12" s="27"/>
      <c r="AA12" s="27"/>
      <c r="AB12" s="27"/>
      <c r="AC12" s="27"/>
      <c r="AD12" s="27"/>
      <c r="AE12" s="27"/>
      <c r="AF12" s="27"/>
      <c r="AG12" s="27"/>
      <c r="AH12" s="27"/>
      <c r="AI12" s="27"/>
    </row>
    <row r="13" spans="1:35" s="28" customFormat="1" hidden="1">
      <c r="A13" s="25" t="s">
        <v>284</v>
      </c>
      <c r="B13" s="25">
        <v>19</v>
      </c>
      <c r="C13" s="25" t="s">
        <v>712</v>
      </c>
      <c r="D13" s="26">
        <f>INDEX(asluku!C$6:C$325,MATCH('Lausuntopyyntö Kunnallisha'!$B$9:$B$303,asluku!$A$6:$A$325,0),1,1)</f>
        <v>3975</v>
      </c>
      <c r="E13" s="25" t="s">
        <v>87</v>
      </c>
      <c r="F13" s="25" t="str">
        <f t="shared" si="0"/>
        <v>alle 10 000</v>
      </c>
      <c r="G13" s="25" t="s">
        <v>285</v>
      </c>
      <c r="H13" s="25"/>
      <c r="I13" s="25"/>
      <c r="J13" s="25"/>
      <c r="K13" s="25"/>
      <c r="L13" s="25"/>
      <c r="M13" s="25"/>
      <c r="N13" s="25"/>
      <c r="O13" s="25"/>
      <c r="P13" s="27"/>
      <c r="Q13" s="27"/>
      <c r="R13" s="27"/>
      <c r="S13" s="27"/>
      <c r="T13" s="27"/>
      <c r="U13" s="27"/>
      <c r="V13" s="27"/>
      <c r="W13" s="27"/>
      <c r="X13" s="27"/>
      <c r="Y13" s="27"/>
      <c r="Z13" s="27"/>
      <c r="AA13" s="27"/>
      <c r="AB13" s="27"/>
      <c r="AC13" s="27"/>
      <c r="AD13" s="27"/>
      <c r="AE13" s="27"/>
      <c r="AF13" s="27"/>
      <c r="AG13" s="27"/>
      <c r="AH13" s="27"/>
      <c r="AI13" s="27"/>
    </row>
    <row r="14" spans="1:35" s="28" customFormat="1" hidden="1">
      <c r="A14" s="25" t="s">
        <v>574</v>
      </c>
      <c r="B14" s="25">
        <v>46</v>
      </c>
      <c r="C14" s="25" t="s">
        <v>860</v>
      </c>
      <c r="D14" s="26">
        <f>INDEX(asluku!C$6:C$325,MATCH('Lausuntopyyntö Kunnallisha'!$B$9:$B$303,asluku!$A$6:$A$325,0),1,1)</f>
        <v>1566</v>
      </c>
      <c r="E14" s="25" t="s">
        <v>77</v>
      </c>
      <c r="F14" s="25" t="str">
        <f t="shared" si="0"/>
        <v>alle 10 000</v>
      </c>
      <c r="G14" s="25" t="s">
        <v>557</v>
      </c>
      <c r="H14" s="25"/>
      <c r="I14" s="25"/>
      <c r="J14" s="25"/>
      <c r="K14" s="25"/>
      <c r="L14" s="25"/>
      <c r="M14" s="25"/>
      <c r="N14" s="25"/>
      <c r="O14" s="25"/>
      <c r="P14" s="27"/>
      <c r="Q14" s="27"/>
      <c r="R14" s="27"/>
      <c r="S14" s="27"/>
      <c r="T14" s="27"/>
      <c r="U14" s="27"/>
      <c r="V14" s="27"/>
      <c r="W14" s="27"/>
      <c r="X14" s="27"/>
      <c r="Y14" s="27"/>
      <c r="Z14" s="27"/>
      <c r="AA14" s="27"/>
      <c r="AB14" s="27"/>
      <c r="AC14" s="27"/>
      <c r="AD14" s="27"/>
      <c r="AE14" s="27"/>
      <c r="AF14" s="27"/>
      <c r="AG14" s="27"/>
      <c r="AH14" s="27"/>
      <c r="AI14" s="27"/>
    </row>
    <row r="15" spans="1:35" s="28" customFormat="1" hidden="1">
      <c r="A15" s="25" t="s">
        <v>435</v>
      </c>
      <c r="B15" s="25">
        <v>47</v>
      </c>
      <c r="C15" s="25" t="s">
        <v>790</v>
      </c>
      <c r="D15" s="26">
        <f>INDEX(asluku!C$6:C$325,MATCH('Lausuntopyyntö Kunnallisha'!$B$9:$B$303,asluku!$A$6:$A$325,0),1,1)</f>
        <v>1893</v>
      </c>
      <c r="E15" s="25" t="s">
        <v>48</v>
      </c>
      <c r="F15" s="25" t="str">
        <f t="shared" si="0"/>
        <v>alle 10 000</v>
      </c>
      <c r="G15" s="25" t="s">
        <v>436</v>
      </c>
      <c r="H15" s="25"/>
      <c r="I15" s="25"/>
      <c r="J15" s="25"/>
      <c r="K15" s="25"/>
      <c r="L15" s="25"/>
      <c r="M15" s="25"/>
      <c r="N15" s="25"/>
      <c r="O15" s="25"/>
      <c r="P15" s="27"/>
      <c r="Q15" s="27"/>
      <c r="R15" s="27"/>
      <c r="S15" s="27"/>
      <c r="T15" s="27"/>
      <c r="U15" s="27"/>
      <c r="V15" s="27"/>
      <c r="W15" s="27"/>
      <c r="X15" s="27"/>
      <c r="Y15" s="27"/>
      <c r="Z15" s="27"/>
      <c r="AA15" s="27"/>
      <c r="AB15" s="27"/>
      <c r="AC15" s="27"/>
      <c r="AD15" s="27"/>
      <c r="AE15" s="27"/>
      <c r="AF15" s="27"/>
      <c r="AG15" s="27"/>
      <c r="AH15" s="27"/>
      <c r="AI15" s="27"/>
    </row>
    <row r="16" spans="1:35" s="28" customFormat="1" hidden="1">
      <c r="A16" s="25" t="s">
        <v>351</v>
      </c>
      <c r="B16" s="25">
        <v>49</v>
      </c>
      <c r="C16" s="25" t="s">
        <v>747</v>
      </c>
      <c r="D16" s="26">
        <f>INDEX(asluku!C$6:C$325,MATCH('Lausuntopyyntö Kunnallisha'!$B$9:$B$303,asluku!$A$6:$A$325,0),1,1)</f>
        <v>252439</v>
      </c>
      <c r="E16" s="25" t="s">
        <v>11</v>
      </c>
      <c r="F16" s="25" t="str">
        <f t="shared" si="0"/>
        <v>yli 100 000</v>
      </c>
      <c r="G16" s="25" t="s">
        <v>352</v>
      </c>
      <c r="H16" s="25"/>
      <c r="I16" s="25"/>
      <c r="J16" s="25"/>
      <c r="K16" s="25"/>
      <c r="L16" s="25"/>
      <c r="M16" s="25"/>
      <c r="N16" s="25"/>
      <c r="O16" s="25"/>
      <c r="P16" s="27"/>
      <c r="Q16" s="27"/>
      <c r="R16" s="27"/>
      <c r="S16" s="27"/>
      <c r="T16" s="27"/>
      <c r="U16" s="27"/>
      <c r="V16" s="27"/>
      <c r="W16" s="27"/>
      <c r="X16" s="27"/>
      <c r="Y16" s="27"/>
      <c r="Z16" s="27"/>
      <c r="AA16" s="27"/>
      <c r="AB16" s="27"/>
      <c r="AC16" s="27"/>
      <c r="AD16" s="27"/>
      <c r="AE16" s="27"/>
      <c r="AF16" s="27"/>
      <c r="AG16" s="27"/>
      <c r="AH16" s="27"/>
      <c r="AI16" s="27"/>
    </row>
    <row r="17" spans="1:35" s="28" customFormat="1" hidden="1">
      <c r="A17" s="25" t="s">
        <v>303</v>
      </c>
      <c r="B17" s="25">
        <v>50</v>
      </c>
      <c r="C17" s="25" t="s">
        <v>722</v>
      </c>
      <c r="D17" s="26">
        <f>INDEX(asluku!C$6:C$325,MATCH('Lausuntopyyntö Kunnallisha'!$B$9:$B$303,asluku!$A$6:$A$325,0),1,1)</f>
        <v>12424</v>
      </c>
      <c r="E17" s="25" t="s">
        <v>23</v>
      </c>
      <c r="F17" s="25" t="str">
        <f t="shared" si="0"/>
        <v>10 000-49 999</v>
      </c>
      <c r="G17" s="25" t="s">
        <v>304</v>
      </c>
      <c r="H17" s="25"/>
      <c r="I17" s="25"/>
      <c r="J17" s="25"/>
      <c r="K17" s="25"/>
      <c r="L17" s="25"/>
      <c r="M17" s="25"/>
      <c r="N17" s="25"/>
      <c r="O17" s="25"/>
      <c r="P17" s="27"/>
      <c r="Q17" s="27"/>
      <c r="R17" s="27"/>
      <c r="S17" s="27"/>
      <c r="T17" s="27"/>
      <c r="U17" s="27"/>
      <c r="V17" s="27"/>
      <c r="W17" s="27"/>
      <c r="X17" s="27"/>
      <c r="Y17" s="27"/>
      <c r="Z17" s="27"/>
      <c r="AA17" s="27"/>
      <c r="AB17" s="27"/>
      <c r="AC17" s="27"/>
      <c r="AD17" s="27"/>
      <c r="AE17" s="27"/>
      <c r="AF17" s="27"/>
      <c r="AG17" s="27"/>
      <c r="AH17" s="27"/>
      <c r="AI17" s="27"/>
    </row>
    <row r="18" spans="1:35" s="28" customFormat="1" hidden="1">
      <c r="A18" s="25" t="s">
        <v>286</v>
      </c>
      <c r="B18" s="25">
        <v>61</v>
      </c>
      <c r="C18" s="25" t="s">
        <v>713</v>
      </c>
      <c r="D18" s="26">
        <f>INDEX(asluku!C$6:C$325,MATCH('Lausuntopyyntö Kunnallisha'!$B$9:$B$303,asluku!$A$6:$A$325,0),1,1)</f>
        <v>17833</v>
      </c>
      <c r="E18" s="25" t="s">
        <v>35</v>
      </c>
      <c r="F18" s="25" t="str">
        <f t="shared" si="0"/>
        <v>10 000-49 999</v>
      </c>
      <c r="G18" s="25" t="s">
        <v>287</v>
      </c>
      <c r="H18" s="25"/>
      <c r="I18" s="25"/>
      <c r="J18" s="25"/>
      <c r="K18" s="25"/>
      <c r="L18" s="25"/>
      <c r="M18" s="25"/>
      <c r="N18" s="25"/>
      <c r="O18" s="25"/>
      <c r="P18" s="27"/>
      <c r="Q18" s="27"/>
      <c r="R18" s="27"/>
      <c r="S18" s="27"/>
      <c r="T18" s="27"/>
      <c r="U18" s="27"/>
      <c r="V18" s="27"/>
      <c r="W18" s="27"/>
      <c r="X18" s="27"/>
      <c r="Y18" s="27"/>
      <c r="Z18" s="27"/>
      <c r="AA18" s="27"/>
      <c r="AB18" s="27"/>
      <c r="AC18" s="27"/>
      <c r="AD18" s="27"/>
      <c r="AE18" s="27"/>
      <c r="AF18" s="27"/>
      <c r="AG18" s="27"/>
      <c r="AH18" s="27"/>
      <c r="AI18" s="27"/>
    </row>
    <row r="19" spans="1:35" s="28" customFormat="1" hidden="1">
      <c r="A19" s="25" t="s">
        <v>461</v>
      </c>
      <c r="B19" s="25">
        <v>69</v>
      </c>
      <c r="C19" s="25" t="s">
        <v>804</v>
      </c>
      <c r="D19" s="26">
        <f>INDEX(asluku!C$6:C$325,MATCH('Lausuntopyyntö Kunnallisha'!$B$9:$B$303,asluku!$A$6:$A$325,0),1,1)</f>
        <v>7609</v>
      </c>
      <c r="E19" s="25" t="s">
        <v>20</v>
      </c>
      <c r="F19" s="25" t="str">
        <f t="shared" si="0"/>
        <v>alle 10 000</v>
      </c>
      <c r="G19" s="25" t="s">
        <v>462</v>
      </c>
      <c r="H19" s="25"/>
      <c r="I19" s="25"/>
      <c r="J19" s="25"/>
      <c r="K19" s="25"/>
      <c r="L19" s="25"/>
      <c r="M19" s="25"/>
      <c r="N19" s="25"/>
      <c r="O19" s="25"/>
      <c r="P19" s="27"/>
      <c r="Q19" s="27"/>
      <c r="R19" s="27"/>
      <c r="S19" s="27"/>
      <c r="T19" s="27"/>
      <c r="U19" s="27"/>
      <c r="V19" s="27"/>
      <c r="W19" s="27"/>
      <c r="X19" s="27"/>
      <c r="Y19" s="27"/>
      <c r="Z19" s="27"/>
      <c r="AA19" s="27"/>
      <c r="AB19" s="27"/>
      <c r="AC19" s="27"/>
      <c r="AD19" s="27"/>
      <c r="AE19" s="27"/>
      <c r="AF19" s="27"/>
      <c r="AG19" s="27"/>
      <c r="AH19" s="27"/>
      <c r="AI19" s="27"/>
    </row>
    <row r="20" spans="1:35" s="28" customFormat="1" hidden="1">
      <c r="A20" s="25" t="s">
        <v>119</v>
      </c>
      <c r="B20" s="25">
        <v>71</v>
      </c>
      <c r="C20" s="25" t="s">
        <v>627</v>
      </c>
      <c r="D20" s="26">
        <f>INDEX(asluku!C$6:C$325,MATCH('Lausuntopyyntö Kunnallisha'!$B$9:$B$303,asluku!$A$6:$A$325,0),1,1)</f>
        <v>7384</v>
      </c>
      <c r="E20" s="25" t="s">
        <v>20</v>
      </c>
      <c r="F20" s="25" t="str">
        <f t="shared" si="0"/>
        <v>alle 10 000</v>
      </c>
      <c r="G20" s="25" t="s">
        <v>120</v>
      </c>
      <c r="H20" s="25"/>
      <c r="I20" s="25"/>
      <c r="J20" s="25"/>
      <c r="K20" s="25"/>
      <c r="L20" s="25"/>
      <c r="M20" s="25"/>
      <c r="N20" s="25"/>
      <c r="O20" s="25"/>
      <c r="P20" s="27"/>
      <c r="Q20" s="27"/>
      <c r="R20" s="27"/>
      <c r="S20" s="27"/>
      <c r="T20" s="27"/>
      <c r="U20" s="27"/>
      <c r="V20" s="27"/>
      <c r="W20" s="27"/>
      <c r="X20" s="27"/>
      <c r="Y20" s="27"/>
      <c r="Z20" s="27"/>
      <c r="AA20" s="27"/>
      <c r="AB20" s="27"/>
      <c r="AC20" s="27"/>
      <c r="AD20" s="27"/>
      <c r="AE20" s="27"/>
      <c r="AF20" s="27"/>
      <c r="AG20" s="27"/>
      <c r="AH20" s="27"/>
      <c r="AI20" s="27"/>
    </row>
    <row r="21" spans="1:35" s="28" customFormat="1" hidden="1">
      <c r="A21" s="25" t="s">
        <v>539</v>
      </c>
      <c r="B21" s="25">
        <v>72</v>
      </c>
      <c r="C21" s="25" t="s">
        <v>844</v>
      </c>
      <c r="D21" s="26">
        <f>INDEX(asluku!C$6:C$325,MATCH('Lausuntopyyntö Kunnallisha'!$B$9:$B$303,asluku!$A$6:$A$325,0),1,1)</f>
        <v>1004</v>
      </c>
      <c r="E21" s="25" t="s">
        <v>20</v>
      </c>
      <c r="F21" s="25" t="str">
        <f t="shared" si="0"/>
        <v>alle 10 000</v>
      </c>
      <c r="G21" s="25" t="s">
        <v>540</v>
      </c>
      <c r="H21" s="25"/>
      <c r="I21" s="25"/>
      <c r="J21" s="25"/>
      <c r="K21" s="25"/>
      <c r="L21" s="25"/>
      <c r="M21" s="25"/>
      <c r="N21" s="25"/>
      <c r="O21" s="25"/>
      <c r="P21" s="27"/>
      <c r="Q21" s="27"/>
      <c r="R21" s="27"/>
      <c r="S21" s="27"/>
      <c r="T21" s="27"/>
      <c r="U21" s="27"/>
      <c r="V21" s="27"/>
      <c r="W21" s="27"/>
      <c r="X21" s="27"/>
      <c r="Y21" s="27"/>
      <c r="Z21" s="27"/>
      <c r="AA21" s="27"/>
      <c r="AB21" s="27"/>
      <c r="AC21" s="27"/>
      <c r="AD21" s="27"/>
      <c r="AE21" s="27"/>
      <c r="AF21" s="27"/>
      <c r="AG21" s="27"/>
      <c r="AH21" s="27"/>
      <c r="AI21" s="27"/>
    </row>
    <row r="22" spans="1:35" s="28" customFormat="1" hidden="1">
      <c r="A22" s="25" t="s">
        <v>151</v>
      </c>
      <c r="B22" s="25">
        <v>74</v>
      </c>
      <c r="C22" s="25" t="s">
        <v>644</v>
      </c>
      <c r="D22" s="26">
        <f>INDEX(asluku!C$6:C$325,MATCH('Lausuntopyyntö Kunnallisha'!$B$9:$B$303,asluku!$A$6:$A$325,0),1,1)</f>
        <v>1275</v>
      </c>
      <c r="E22" s="25" t="s">
        <v>43</v>
      </c>
      <c r="F22" s="25" t="str">
        <f t="shared" si="0"/>
        <v>alle 10 000</v>
      </c>
      <c r="G22" s="25" t="s">
        <v>152</v>
      </c>
      <c r="H22" s="25"/>
      <c r="I22" s="25"/>
      <c r="J22" s="25"/>
      <c r="K22" s="25"/>
      <c r="L22" s="25"/>
      <c r="M22" s="25"/>
      <c r="N22" s="25"/>
      <c r="O22" s="25"/>
      <c r="P22" s="27"/>
      <c r="Q22" s="27"/>
      <c r="R22" s="27"/>
      <c r="S22" s="27"/>
      <c r="T22" s="27"/>
      <c r="U22" s="27"/>
      <c r="V22" s="27"/>
      <c r="W22" s="27"/>
      <c r="X22" s="27"/>
      <c r="Y22" s="27"/>
      <c r="Z22" s="27"/>
      <c r="AA22" s="27"/>
      <c r="AB22" s="27"/>
      <c r="AC22" s="27"/>
      <c r="AD22" s="27"/>
      <c r="AE22" s="27"/>
      <c r="AF22" s="27"/>
      <c r="AG22" s="27"/>
      <c r="AH22" s="27"/>
      <c r="AI22" s="27"/>
    </row>
    <row r="23" spans="1:35" s="28" customFormat="1" hidden="1">
      <c r="A23" s="25" t="s">
        <v>340</v>
      </c>
      <c r="B23" s="25">
        <v>75</v>
      </c>
      <c r="C23" s="25" t="s">
        <v>741</v>
      </c>
      <c r="D23" s="26">
        <f>INDEX(asluku!C$6:C$325,MATCH('Lausuntopyyntö Kunnallisha'!$B$9:$B$303,asluku!$A$6:$A$325,0),1,1)</f>
        <v>21403</v>
      </c>
      <c r="E23" s="25" t="s">
        <v>65</v>
      </c>
      <c r="F23" s="25" t="str">
        <f t="shared" si="0"/>
        <v>10 000-49 999</v>
      </c>
      <c r="G23" s="25"/>
      <c r="H23" s="25"/>
      <c r="I23" s="25"/>
      <c r="J23" s="25"/>
      <c r="K23" s="25"/>
      <c r="L23" s="25"/>
      <c r="M23" s="25"/>
      <c r="N23" s="25"/>
      <c r="O23" s="25"/>
      <c r="P23" s="27"/>
      <c r="Q23" s="27"/>
      <c r="R23" s="27"/>
      <c r="S23" s="27"/>
      <c r="T23" s="27"/>
      <c r="U23" s="27"/>
      <c r="V23" s="27"/>
      <c r="W23" s="27"/>
      <c r="X23" s="27"/>
      <c r="Y23" s="27"/>
      <c r="Z23" s="27"/>
      <c r="AA23" s="27"/>
      <c r="AB23" s="27"/>
      <c r="AC23" s="27"/>
      <c r="AD23" s="27"/>
      <c r="AE23" s="27"/>
      <c r="AF23" s="27"/>
      <c r="AG23" s="27"/>
      <c r="AH23" s="27"/>
      <c r="AI23" s="27"/>
    </row>
    <row r="24" spans="1:35" s="28" customFormat="1" hidden="1">
      <c r="A24" s="25" t="s">
        <v>332</v>
      </c>
      <c r="B24" s="25">
        <v>77</v>
      </c>
      <c r="C24" s="25" t="s">
        <v>737</v>
      </c>
      <c r="D24" s="26">
        <f>INDEX(asluku!C$6:C$325,MATCH('Lausuntopyyntö Kunnallisha'!$B$9:$B$303,asluku!$A$6:$A$325,0),1,1)</f>
        <v>5491</v>
      </c>
      <c r="E24" s="25" t="s">
        <v>99</v>
      </c>
      <c r="F24" s="25" t="str">
        <f t="shared" si="0"/>
        <v>alle 10 000</v>
      </c>
      <c r="G24" s="25" t="s">
        <v>333</v>
      </c>
      <c r="H24" s="25"/>
      <c r="I24" s="25"/>
      <c r="J24" s="25"/>
      <c r="K24" s="25"/>
      <c r="L24" s="25"/>
      <c r="M24" s="25"/>
      <c r="N24" s="25"/>
      <c r="O24" s="25"/>
      <c r="P24" s="27"/>
      <c r="Q24" s="27"/>
      <c r="R24" s="27"/>
      <c r="S24" s="27"/>
      <c r="T24" s="27"/>
      <c r="U24" s="27"/>
      <c r="V24" s="27"/>
      <c r="W24" s="27"/>
      <c r="X24" s="27"/>
      <c r="Y24" s="27"/>
      <c r="Z24" s="27"/>
      <c r="AA24" s="27"/>
      <c r="AB24" s="27"/>
      <c r="AC24" s="27"/>
      <c r="AD24" s="27"/>
      <c r="AE24" s="27"/>
      <c r="AF24" s="27"/>
      <c r="AG24" s="27"/>
      <c r="AH24" s="27"/>
      <c r="AI24" s="27"/>
    </row>
    <row r="25" spans="1:35" s="28" customFormat="1" hidden="1">
      <c r="A25" s="25" t="s">
        <v>543</v>
      </c>
      <c r="B25" s="25">
        <v>78</v>
      </c>
      <c r="C25" s="25" t="s">
        <v>846</v>
      </c>
      <c r="D25" s="26">
        <f>INDEX(asluku!C$6:C$325,MATCH('Lausuntopyyntö Kunnallisha'!$B$9:$B$303,asluku!$A$6:$A$325,0),1,1)</f>
        <v>9417</v>
      </c>
      <c r="E25" s="25" t="s">
        <v>11</v>
      </c>
      <c r="F25" s="25" t="str">
        <f t="shared" si="0"/>
        <v>alle 10 000</v>
      </c>
      <c r="G25" s="25" t="s">
        <v>544</v>
      </c>
      <c r="H25" s="25"/>
      <c r="I25" s="25"/>
      <c r="J25" s="25"/>
      <c r="K25" s="25"/>
      <c r="L25" s="25"/>
      <c r="M25" s="25"/>
      <c r="N25" s="25"/>
      <c r="O25" s="25"/>
      <c r="P25" s="27"/>
      <c r="Q25" s="27"/>
      <c r="R25" s="27"/>
      <c r="S25" s="27"/>
      <c r="T25" s="27"/>
      <c r="U25" s="27"/>
      <c r="V25" s="27"/>
      <c r="W25" s="27"/>
      <c r="X25" s="27"/>
      <c r="Y25" s="27"/>
      <c r="Z25" s="27"/>
      <c r="AA25" s="27"/>
      <c r="AB25" s="27"/>
      <c r="AC25" s="27"/>
      <c r="AD25" s="27"/>
      <c r="AE25" s="27"/>
      <c r="AF25" s="27"/>
      <c r="AG25" s="27"/>
      <c r="AH25" s="27"/>
      <c r="AI25" s="27"/>
    </row>
    <row r="26" spans="1:35" s="28" customFormat="1" hidden="1">
      <c r="A26" s="25" t="s">
        <v>403</v>
      </c>
      <c r="B26" s="25">
        <v>79</v>
      </c>
      <c r="C26" s="25" t="s">
        <v>774</v>
      </c>
      <c r="D26" s="26">
        <f>INDEX(asluku!C$6:C$325,MATCH('Lausuntopyyntö Kunnallisha'!$B$9:$B$303,asluku!$A$6:$A$325,0),1,1)</f>
        <v>7504</v>
      </c>
      <c r="E26" s="25" t="s">
        <v>23</v>
      </c>
      <c r="F26" s="25" t="str">
        <f t="shared" si="0"/>
        <v>alle 10 000</v>
      </c>
      <c r="G26" s="25" t="s">
        <v>404</v>
      </c>
      <c r="H26" s="25"/>
      <c r="I26" s="25"/>
      <c r="J26" s="25"/>
      <c r="K26" s="25"/>
      <c r="L26" s="25"/>
      <c r="M26" s="25"/>
      <c r="N26" s="25"/>
      <c r="O26" s="25"/>
      <c r="P26" s="27"/>
      <c r="Q26" s="27"/>
      <c r="R26" s="27"/>
      <c r="S26" s="27"/>
      <c r="T26" s="27"/>
      <c r="U26" s="27"/>
      <c r="V26" s="27"/>
      <c r="W26" s="27"/>
      <c r="X26" s="27"/>
      <c r="Y26" s="27"/>
      <c r="Z26" s="27"/>
      <c r="AA26" s="27"/>
      <c r="AB26" s="27"/>
      <c r="AC26" s="27"/>
      <c r="AD26" s="27"/>
      <c r="AE26" s="27"/>
      <c r="AF26" s="27"/>
      <c r="AG26" s="27"/>
      <c r="AH26" s="27"/>
      <c r="AI26" s="27"/>
    </row>
    <row r="27" spans="1:35" s="28" customFormat="1" hidden="1">
      <c r="A27" s="25" t="s">
        <v>442</v>
      </c>
      <c r="B27" s="25">
        <v>81</v>
      </c>
      <c r="C27" s="25" t="s">
        <v>794</v>
      </c>
      <c r="D27" s="26">
        <f>INDEX(asluku!C$6:C$325,MATCH('Lausuntopyyntö Kunnallisha'!$B$9:$B$303,asluku!$A$6:$A$325,0),1,1)</f>
        <v>3292</v>
      </c>
      <c r="E27" s="25" t="s">
        <v>62</v>
      </c>
      <c r="F27" s="25" t="str">
        <f t="shared" si="0"/>
        <v>alle 10 000</v>
      </c>
      <c r="G27" s="25" t="s">
        <v>443</v>
      </c>
      <c r="H27" s="25"/>
      <c r="I27" s="25"/>
      <c r="J27" s="25"/>
      <c r="K27" s="25"/>
      <c r="L27" s="25"/>
      <c r="M27" s="25"/>
      <c r="N27" s="25"/>
      <c r="O27" s="25"/>
      <c r="P27" s="27"/>
      <c r="Q27" s="27"/>
      <c r="R27" s="27"/>
      <c r="S27" s="27"/>
      <c r="T27" s="27"/>
      <c r="U27" s="27"/>
      <c r="V27" s="27"/>
      <c r="W27" s="27"/>
      <c r="X27" s="27"/>
      <c r="Y27" s="27"/>
      <c r="Z27" s="27"/>
      <c r="AA27" s="27"/>
      <c r="AB27" s="27"/>
      <c r="AC27" s="27"/>
      <c r="AD27" s="27"/>
      <c r="AE27" s="27"/>
      <c r="AF27" s="27"/>
      <c r="AG27" s="27"/>
      <c r="AH27" s="27"/>
      <c r="AI27" s="27"/>
    </row>
    <row r="28" spans="1:35" s="28" customFormat="1" hidden="1">
      <c r="A28" s="25" t="s">
        <v>374</v>
      </c>
      <c r="B28" s="25">
        <v>82</v>
      </c>
      <c r="C28" s="25" t="s">
        <v>759</v>
      </c>
      <c r="D28" s="26">
        <f>INDEX(asluku!C$6:C$325,MATCH('Lausuntopyyntö Kunnallisha'!$B$9:$B$303,asluku!$A$6:$A$325,0),1,1)</f>
        <v>9682</v>
      </c>
      <c r="E28" s="25" t="s">
        <v>35</v>
      </c>
      <c r="F28" s="25" t="str">
        <f t="shared" si="0"/>
        <v>alle 10 000</v>
      </c>
      <c r="G28" s="25" t="s">
        <v>375</v>
      </c>
      <c r="H28" s="25"/>
      <c r="I28" s="25"/>
      <c r="J28" s="25"/>
      <c r="K28" s="25"/>
      <c r="L28" s="25"/>
      <c r="M28" s="25"/>
      <c r="N28" s="25"/>
      <c r="O28" s="25"/>
      <c r="P28" s="27"/>
      <c r="Q28" s="27"/>
      <c r="R28" s="27"/>
      <c r="S28" s="27"/>
      <c r="T28" s="27"/>
      <c r="U28" s="27"/>
      <c r="V28" s="27"/>
      <c r="W28" s="27"/>
      <c r="X28" s="27"/>
      <c r="Y28" s="27"/>
      <c r="Z28" s="27"/>
      <c r="AA28" s="27"/>
      <c r="AB28" s="27"/>
      <c r="AC28" s="27"/>
      <c r="AD28" s="27"/>
      <c r="AE28" s="27"/>
      <c r="AF28" s="27"/>
      <c r="AG28" s="27"/>
      <c r="AH28" s="27"/>
      <c r="AI28" s="27"/>
    </row>
    <row r="29" spans="1:35" s="28" customFormat="1" hidden="1">
      <c r="A29" s="25" t="s">
        <v>209</v>
      </c>
      <c r="B29" s="25">
        <v>84</v>
      </c>
      <c r="C29" s="25" t="s">
        <v>673</v>
      </c>
      <c r="D29" s="26">
        <f>INDEX(asluku!C$6:C$325,MATCH('Lausuntopyyntö Kunnallisha'!$B$9:$B$303,asluku!$A$6:$A$325,0),1,1)</f>
        <v>18994</v>
      </c>
      <c r="E29" s="25" t="s">
        <v>20</v>
      </c>
      <c r="F29" s="25" t="str">
        <f t="shared" si="0"/>
        <v>10 000-49 999</v>
      </c>
      <c r="G29" s="25" t="s">
        <v>80</v>
      </c>
      <c r="H29" s="25"/>
      <c r="I29" s="25"/>
      <c r="J29" s="25"/>
      <c r="K29" s="25"/>
      <c r="L29" s="25"/>
      <c r="M29" s="25"/>
      <c r="N29" s="25"/>
      <c r="O29" s="25"/>
      <c r="P29" s="27"/>
      <c r="Q29" s="27"/>
      <c r="R29" s="27"/>
      <c r="S29" s="27"/>
      <c r="T29" s="27"/>
      <c r="U29" s="27"/>
      <c r="V29" s="27"/>
      <c r="W29" s="27"/>
      <c r="X29" s="27"/>
      <c r="Y29" s="27"/>
      <c r="Z29" s="27"/>
      <c r="AA29" s="27"/>
      <c r="AB29" s="27"/>
      <c r="AC29" s="27"/>
      <c r="AD29" s="27"/>
      <c r="AE29" s="27"/>
      <c r="AF29" s="27"/>
      <c r="AG29" s="27"/>
      <c r="AH29" s="27"/>
      <c r="AI29" s="27"/>
    </row>
    <row r="30" spans="1:35" s="28" customFormat="1" hidden="1">
      <c r="A30" s="25" t="s">
        <v>216</v>
      </c>
      <c r="B30" s="25">
        <v>86</v>
      </c>
      <c r="C30" s="25" t="s">
        <v>677</v>
      </c>
      <c r="D30" s="26">
        <f>INDEX(asluku!C$6:C$325,MATCH('Lausuntopyyntö Kunnallisha'!$B$9:$B$303,asluku!$A$6:$A$325,0),1,1)</f>
        <v>8807</v>
      </c>
      <c r="E30" s="25" t="s">
        <v>35</v>
      </c>
      <c r="F30" s="25" t="str">
        <f t="shared" si="0"/>
        <v>alle 10 000</v>
      </c>
      <c r="G30" s="25" t="s">
        <v>217</v>
      </c>
      <c r="H30" s="25"/>
      <c r="I30" s="25"/>
      <c r="J30" s="25"/>
      <c r="K30" s="25"/>
      <c r="L30" s="25"/>
      <c r="M30" s="25"/>
      <c r="N30" s="25"/>
      <c r="O30" s="25"/>
      <c r="P30" s="27"/>
      <c r="Q30" s="27"/>
      <c r="R30" s="27"/>
      <c r="S30" s="27"/>
      <c r="T30" s="27"/>
      <c r="U30" s="27"/>
      <c r="V30" s="27"/>
      <c r="W30" s="27"/>
      <c r="X30" s="27"/>
      <c r="Y30" s="27"/>
      <c r="Z30" s="27"/>
      <c r="AA30" s="27"/>
      <c r="AB30" s="27"/>
      <c r="AC30" s="27"/>
      <c r="AD30" s="27"/>
      <c r="AE30" s="27"/>
      <c r="AF30" s="27"/>
      <c r="AG30" s="27"/>
      <c r="AH30" s="27"/>
      <c r="AI30" s="27"/>
    </row>
    <row r="31" spans="1:35" s="28" customFormat="1" hidden="1">
      <c r="A31" s="25" t="s">
        <v>218</v>
      </c>
      <c r="B31" s="25">
        <v>111</v>
      </c>
      <c r="C31" s="25" t="s">
        <v>678</v>
      </c>
      <c r="D31" s="26">
        <f>INDEX(asluku!C$6:C$325,MATCH('Lausuntopyyntö Kunnallisha'!$B$9:$B$303,asluku!$A$6:$A$325,0),1,1)</f>
        <v>20164</v>
      </c>
      <c r="E31" s="25" t="s">
        <v>62</v>
      </c>
      <c r="F31" s="25" t="str">
        <f t="shared" si="0"/>
        <v>10 000-49 999</v>
      </c>
      <c r="G31" s="25" t="s">
        <v>219</v>
      </c>
      <c r="H31" s="25"/>
      <c r="I31" s="25"/>
      <c r="J31" s="25"/>
      <c r="K31" s="25"/>
      <c r="L31" s="25"/>
      <c r="M31" s="25"/>
      <c r="N31" s="25"/>
      <c r="O31" s="25"/>
      <c r="P31" s="27"/>
      <c r="Q31" s="27"/>
      <c r="R31" s="27"/>
      <c r="S31" s="27"/>
      <c r="T31" s="27"/>
      <c r="U31" s="27"/>
      <c r="V31" s="27"/>
      <c r="W31" s="27"/>
      <c r="X31" s="27"/>
      <c r="Y31" s="27"/>
      <c r="Z31" s="27"/>
      <c r="AA31" s="27"/>
      <c r="AB31" s="27"/>
      <c r="AC31" s="27"/>
      <c r="AD31" s="27"/>
      <c r="AE31" s="27"/>
      <c r="AF31" s="27"/>
      <c r="AG31" s="27"/>
      <c r="AH31" s="27"/>
      <c r="AI31" s="27"/>
    </row>
    <row r="32" spans="1:35" s="28" customFormat="1" hidden="1">
      <c r="A32" s="25" t="s">
        <v>517</v>
      </c>
      <c r="B32" s="25">
        <v>91</v>
      </c>
      <c r="C32" s="25" t="s">
        <v>832</v>
      </c>
      <c r="D32" s="26">
        <f>INDEX(asluku!C$6:C$325,MATCH('Lausuntopyyntö Kunnallisha'!$B$9:$B$303,asluku!$A$6:$A$325,0),1,1)</f>
        <v>595384</v>
      </c>
      <c r="E32" s="25" t="s">
        <v>11</v>
      </c>
      <c r="F32" s="25" t="str">
        <f t="shared" si="0"/>
        <v>yli 100 000</v>
      </c>
      <c r="G32" s="25" t="s">
        <v>518</v>
      </c>
      <c r="H32" s="25"/>
      <c r="I32" s="25"/>
      <c r="J32" s="25"/>
      <c r="K32" s="25"/>
      <c r="L32" s="25"/>
      <c r="M32" s="25"/>
      <c r="N32" s="25"/>
      <c r="O32" s="25"/>
      <c r="P32" s="27"/>
      <c r="Q32" s="27"/>
      <c r="R32" s="27"/>
      <c r="S32" s="27"/>
      <c r="T32" s="27"/>
      <c r="U32" s="27"/>
      <c r="V32" s="27"/>
      <c r="W32" s="27"/>
      <c r="X32" s="27"/>
      <c r="Y32" s="27"/>
      <c r="Z32" s="27"/>
      <c r="AA32" s="27"/>
      <c r="AB32" s="27"/>
      <c r="AC32" s="27"/>
      <c r="AD32" s="27"/>
      <c r="AE32" s="27"/>
      <c r="AF32" s="27"/>
      <c r="AG32" s="27"/>
      <c r="AH32" s="27"/>
      <c r="AI32" s="27"/>
    </row>
    <row r="33" spans="1:35" s="28" customFormat="1" hidden="1">
      <c r="A33" s="25" t="s">
        <v>189</v>
      </c>
      <c r="B33" s="25">
        <v>97</v>
      </c>
      <c r="C33" s="25" t="s">
        <v>663</v>
      </c>
      <c r="D33" s="26">
        <f>INDEX(asluku!C$6:C$325,MATCH('Lausuntopyyntö Kunnallisha'!$B$9:$B$303,asluku!$A$6:$A$325,0),1,1)</f>
        <v>2389</v>
      </c>
      <c r="E33" s="25" t="s">
        <v>77</v>
      </c>
      <c r="F33" s="25" t="str">
        <f t="shared" si="0"/>
        <v>alle 10 000</v>
      </c>
      <c r="G33" s="25" t="s">
        <v>190</v>
      </c>
      <c r="H33" s="25"/>
      <c r="I33" s="25"/>
      <c r="J33" s="25"/>
      <c r="K33" s="25"/>
      <c r="L33" s="25"/>
      <c r="M33" s="25"/>
      <c r="N33" s="25"/>
      <c r="O33" s="25"/>
      <c r="P33" s="27"/>
      <c r="Q33" s="27"/>
      <c r="R33" s="27"/>
      <c r="S33" s="27"/>
      <c r="T33" s="27"/>
      <c r="U33" s="27"/>
      <c r="V33" s="27"/>
      <c r="W33" s="27"/>
      <c r="X33" s="27"/>
      <c r="Y33" s="27"/>
      <c r="Z33" s="27"/>
      <c r="AA33" s="27"/>
      <c r="AB33" s="27"/>
      <c r="AC33" s="27"/>
      <c r="AD33" s="27"/>
      <c r="AE33" s="27"/>
      <c r="AF33" s="27"/>
      <c r="AG33" s="27"/>
      <c r="AH33" s="27"/>
      <c r="AI33" s="27"/>
    </row>
    <row r="34" spans="1:35" s="28" customFormat="1" hidden="1">
      <c r="A34" s="25" t="s">
        <v>109</v>
      </c>
      <c r="B34" s="25">
        <v>98</v>
      </c>
      <c r="C34" s="25" t="s">
        <v>622</v>
      </c>
      <c r="D34" s="26">
        <f>INDEX(asluku!C$6:C$325,MATCH('Lausuntopyyntö Kunnallisha'!$B$9:$B$303,asluku!$A$6:$A$325,0),1,1)</f>
        <v>22020</v>
      </c>
      <c r="E34" s="25" t="s">
        <v>62</v>
      </c>
      <c r="F34" s="25" t="str">
        <f t="shared" si="0"/>
        <v>10 000-49 999</v>
      </c>
      <c r="G34" s="25" t="s">
        <v>110</v>
      </c>
      <c r="H34" s="25"/>
      <c r="I34" s="25"/>
      <c r="J34" s="25"/>
      <c r="K34" s="25"/>
      <c r="L34" s="25"/>
      <c r="M34" s="25"/>
      <c r="N34" s="25"/>
      <c r="O34" s="25"/>
      <c r="P34" s="27"/>
      <c r="Q34" s="27"/>
      <c r="R34" s="27"/>
      <c r="S34" s="27"/>
      <c r="T34" s="27"/>
      <c r="U34" s="27"/>
      <c r="V34" s="27"/>
      <c r="W34" s="27"/>
      <c r="X34" s="27"/>
      <c r="Y34" s="27"/>
      <c r="Z34" s="27"/>
      <c r="AA34" s="27"/>
      <c r="AB34" s="27"/>
      <c r="AC34" s="27"/>
      <c r="AD34" s="27"/>
      <c r="AE34" s="27"/>
      <c r="AF34" s="27"/>
      <c r="AG34" s="27"/>
      <c r="AH34" s="27"/>
      <c r="AI34" s="27"/>
    </row>
    <row r="35" spans="1:35" s="28" customFormat="1" hidden="1">
      <c r="A35" s="25" t="s">
        <v>499</v>
      </c>
      <c r="B35" s="25">
        <v>99</v>
      </c>
      <c r="C35" s="25" t="s">
        <v>822</v>
      </c>
      <c r="D35" s="26">
        <f>INDEX(asluku!C$6:C$325,MATCH('Lausuntopyyntö Kunnallisha'!$B$9:$B$303,asluku!$A$6:$A$325,0),1,1)</f>
        <v>1848</v>
      </c>
      <c r="E35" s="25" t="s">
        <v>23</v>
      </c>
      <c r="F35" s="25" t="str">
        <f t="shared" si="0"/>
        <v>alle 10 000</v>
      </c>
      <c r="G35" s="25" t="s">
        <v>500</v>
      </c>
      <c r="H35" s="25"/>
      <c r="I35" s="25"/>
      <c r="J35" s="25"/>
      <c r="K35" s="25"/>
      <c r="L35" s="25"/>
      <c r="M35" s="25"/>
      <c r="N35" s="25"/>
      <c r="O35" s="25"/>
      <c r="P35" s="27"/>
      <c r="Q35" s="27"/>
      <c r="R35" s="27"/>
      <c r="S35" s="27"/>
      <c r="T35" s="27"/>
      <c r="U35" s="27"/>
      <c r="V35" s="27"/>
      <c r="W35" s="27"/>
      <c r="X35" s="27"/>
      <c r="Y35" s="27"/>
      <c r="Z35" s="27"/>
      <c r="AA35" s="27"/>
      <c r="AB35" s="27"/>
      <c r="AC35" s="27"/>
      <c r="AD35" s="27"/>
      <c r="AE35" s="27"/>
      <c r="AF35" s="27"/>
      <c r="AG35" s="27"/>
      <c r="AH35" s="27"/>
      <c r="AI35" s="27"/>
    </row>
    <row r="36" spans="1:35" s="28" customFormat="1" hidden="1">
      <c r="A36" s="25" t="s">
        <v>81</v>
      </c>
      <c r="B36" s="25">
        <v>102</v>
      </c>
      <c r="C36" s="25" t="s">
        <v>608</v>
      </c>
      <c r="D36" s="26">
        <f>INDEX(asluku!C$6:C$325,MATCH('Lausuntopyyntö Kunnallisha'!$B$9:$B$303,asluku!$A$6:$A$325,0),1,1)</f>
        <v>10638</v>
      </c>
      <c r="E36" s="25" t="s">
        <v>23</v>
      </c>
      <c r="F36" s="25" t="str">
        <f t="shared" si="0"/>
        <v>10 000-49 999</v>
      </c>
      <c r="G36" s="25" t="s">
        <v>82</v>
      </c>
      <c r="H36" s="25"/>
      <c r="I36" s="25"/>
      <c r="J36" s="25"/>
      <c r="K36" s="25"/>
      <c r="L36" s="25"/>
      <c r="M36" s="25"/>
      <c r="N36" s="25"/>
      <c r="O36" s="25"/>
      <c r="P36" s="27"/>
      <c r="Q36" s="27"/>
      <c r="R36" s="27"/>
      <c r="S36" s="27"/>
      <c r="T36" s="27"/>
      <c r="U36" s="27"/>
      <c r="V36" s="27"/>
      <c r="W36" s="27"/>
      <c r="X36" s="27"/>
      <c r="Y36" s="27"/>
      <c r="Z36" s="27"/>
      <c r="AA36" s="27"/>
      <c r="AB36" s="27"/>
      <c r="AC36" s="27"/>
      <c r="AD36" s="27"/>
      <c r="AE36" s="27"/>
      <c r="AF36" s="27"/>
      <c r="AG36" s="27"/>
      <c r="AH36" s="27"/>
      <c r="AI36" s="27"/>
    </row>
    <row r="37" spans="1:35" s="28" customFormat="1" hidden="1">
      <c r="A37" s="25" t="s">
        <v>413</v>
      </c>
      <c r="B37" s="25">
        <v>103</v>
      </c>
      <c r="C37" s="25" t="s">
        <v>779</v>
      </c>
      <c r="D37" s="26">
        <f>INDEX(asluku!C$6:C$325,MATCH('Lausuntopyyntö Kunnallisha'!$B$9:$B$303,asluku!$A$6:$A$325,0),1,1)</f>
        <v>2503</v>
      </c>
      <c r="E37" s="25" t="s">
        <v>35</v>
      </c>
      <c r="F37" s="25" t="str">
        <f t="shared" si="0"/>
        <v>alle 10 000</v>
      </c>
      <c r="G37" s="25" t="s">
        <v>414</v>
      </c>
      <c r="H37" s="25"/>
      <c r="I37" s="25"/>
      <c r="J37" s="25"/>
      <c r="K37" s="25"/>
      <c r="L37" s="25"/>
      <c r="M37" s="25"/>
      <c r="N37" s="25"/>
      <c r="O37" s="25"/>
      <c r="P37" s="27"/>
      <c r="Q37" s="27"/>
      <c r="R37" s="27"/>
      <c r="S37" s="27"/>
      <c r="T37" s="27"/>
      <c r="U37" s="27"/>
      <c r="V37" s="27"/>
      <c r="W37" s="27"/>
      <c r="X37" s="27"/>
      <c r="Y37" s="27"/>
      <c r="Z37" s="27"/>
      <c r="AA37" s="27"/>
      <c r="AB37" s="27"/>
      <c r="AC37" s="27"/>
      <c r="AD37" s="27"/>
      <c r="AE37" s="27"/>
      <c r="AF37" s="27"/>
      <c r="AG37" s="27"/>
      <c r="AH37" s="27"/>
      <c r="AI37" s="27"/>
    </row>
    <row r="38" spans="1:35" s="28" customFormat="1" hidden="1">
      <c r="A38" s="25" t="s">
        <v>301</v>
      </c>
      <c r="B38" s="25">
        <v>105</v>
      </c>
      <c r="C38" s="25" t="s">
        <v>721</v>
      </c>
      <c r="D38" s="26">
        <f>INDEX(asluku!C$6:C$325,MATCH('Lausuntopyyntö Kunnallisha'!$B$9:$B$303,asluku!$A$6:$A$325,0),1,1)</f>
        <v>2672</v>
      </c>
      <c r="E38" s="25" t="s">
        <v>14</v>
      </c>
      <c r="F38" s="25" t="str">
        <f t="shared" si="0"/>
        <v>alle 10 000</v>
      </c>
      <c r="G38" s="25" t="s">
        <v>302</v>
      </c>
      <c r="H38" s="25"/>
      <c r="I38" s="25"/>
      <c r="J38" s="25"/>
      <c r="K38" s="25"/>
      <c r="L38" s="25"/>
      <c r="M38" s="25"/>
      <c r="N38" s="25"/>
      <c r="O38" s="25"/>
      <c r="P38" s="27"/>
      <c r="Q38" s="27"/>
      <c r="R38" s="27"/>
      <c r="S38" s="27"/>
      <c r="T38" s="27"/>
      <c r="U38" s="27"/>
      <c r="V38" s="27"/>
      <c r="W38" s="27"/>
      <c r="X38" s="27"/>
      <c r="Y38" s="27"/>
      <c r="Z38" s="27"/>
      <c r="AA38" s="27"/>
      <c r="AB38" s="27"/>
      <c r="AC38" s="27"/>
      <c r="AD38" s="27"/>
      <c r="AE38" s="27"/>
      <c r="AF38" s="27"/>
      <c r="AG38" s="27"/>
      <c r="AH38" s="27"/>
      <c r="AI38" s="27"/>
    </row>
    <row r="39" spans="1:35" s="28" customFormat="1" hidden="1">
      <c r="A39" s="25" t="s">
        <v>567</v>
      </c>
      <c r="B39" s="25">
        <v>106</v>
      </c>
      <c r="C39" s="25" t="s">
        <v>853</v>
      </c>
      <c r="D39" s="26">
        <f>INDEX(asluku!C$6:C$325,MATCH('Lausuntopyyntö Kunnallisha'!$B$9:$B$303,asluku!$A$6:$A$325,0),1,1)</f>
        <v>45527</v>
      </c>
      <c r="E39" s="25" t="s">
        <v>11</v>
      </c>
      <c r="F39" s="25" t="str">
        <f t="shared" si="0"/>
        <v>10 000-49 999</v>
      </c>
      <c r="G39" s="25" t="s">
        <v>551</v>
      </c>
      <c r="H39" s="25"/>
      <c r="I39" s="25"/>
      <c r="J39" s="25"/>
      <c r="K39" s="25"/>
      <c r="L39" s="25"/>
      <c r="M39" s="25"/>
      <c r="N39" s="25"/>
      <c r="O39" s="25"/>
      <c r="P39" s="27"/>
      <c r="Q39" s="27"/>
      <c r="R39" s="27"/>
      <c r="S39" s="27"/>
      <c r="T39" s="27"/>
      <c r="U39" s="27"/>
      <c r="V39" s="27"/>
      <c r="W39" s="27"/>
      <c r="X39" s="27"/>
      <c r="Y39" s="27"/>
      <c r="Z39" s="27"/>
      <c r="AA39" s="27"/>
      <c r="AB39" s="27"/>
      <c r="AC39" s="27"/>
      <c r="AD39" s="27"/>
      <c r="AE39" s="27"/>
      <c r="AF39" s="27"/>
      <c r="AG39" s="27"/>
      <c r="AH39" s="27"/>
      <c r="AI39" s="27"/>
    </row>
    <row r="40" spans="1:35" s="28" customFormat="1" hidden="1">
      <c r="A40" s="25" t="s">
        <v>74</v>
      </c>
      <c r="B40" s="25">
        <v>283</v>
      </c>
      <c r="C40" s="25" t="s">
        <v>605</v>
      </c>
      <c r="D40" s="26">
        <f>INDEX(asluku!C$6:C$325,MATCH('Lausuntopyyntö Kunnallisha'!$B$9:$B$303,asluku!$A$6:$A$325,0),1,1)</f>
        <v>2130</v>
      </c>
      <c r="E40" s="25" t="s">
        <v>62</v>
      </c>
      <c r="F40" s="25" t="str">
        <f t="shared" si="0"/>
        <v>alle 10 000</v>
      </c>
      <c r="G40" s="25" t="s">
        <v>75</v>
      </c>
      <c r="H40" s="25"/>
      <c r="I40" s="25"/>
      <c r="J40" s="25"/>
      <c r="K40" s="25"/>
      <c r="L40" s="25"/>
      <c r="M40" s="25"/>
      <c r="N40" s="25"/>
      <c r="O40" s="25"/>
      <c r="P40" s="27"/>
      <c r="Q40" s="27"/>
      <c r="R40" s="27"/>
      <c r="S40" s="27"/>
      <c r="T40" s="27"/>
      <c r="U40" s="27"/>
      <c r="V40" s="27"/>
      <c r="W40" s="27"/>
      <c r="X40" s="27"/>
      <c r="Y40" s="27"/>
      <c r="Z40" s="27"/>
      <c r="AA40" s="27"/>
      <c r="AB40" s="27"/>
      <c r="AC40" s="27"/>
      <c r="AD40" s="27"/>
      <c r="AE40" s="27"/>
      <c r="AF40" s="27"/>
      <c r="AG40" s="27"/>
      <c r="AH40" s="27"/>
      <c r="AI40" s="27"/>
    </row>
    <row r="41" spans="1:35" s="28" customFormat="1" hidden="1">
      <c r="A41" s="25" t="s">
        <v>511</v>
      </c>
      <c r="B41" s="25">
        <v>108</v>
      </c>
      <c r="C41" s="25" t="s">
        <v>829</v>
      </c>
      <c r="D41" s="26">
        <f>INDEX(asluku!C$6:C$325,MATCH('Lausuntopyyntö Kunnallisha'!$B$9:$B$303,asluku!$A$6:$A$325,0),1,1)</f>
        <v>10533</v>
      </c>
      <c r="E41" s="25" t="s">
        <v>55</v>
      </c>
      <c r="F41" s="25" t="str">
        <f t="shared" si="0"/>
        <v>10 000-49 999</v>
      </c>
      <c r="G41" s="25" t="s">
        <v>512</v>
      </c>
      <c r="H41" s="25"/>
      <c r="I41" s="25"/>
      <c r="J41" s="25"/>
      <c r="K41" s="25"/>
      <c r="L41" s="25"/>
      <c r="M41" s="25"/>
      <c r="N41" s="25"/>
      <c r="O41" s="25"/>
      <c r="P41" s="27"/>
      <c r="Q41" s="27"/>
      <c r="R41" s="27"/>
      <c r="S41" s="27"/>
      <c r="T41" s="27"/>
      <c r="U41" s="27"/>
      <c r="V41" s="27"/>
      <c r="W41" s="27"/>
      <c r="X41" s="27"/>
      <c r="Y41" s="27"/>
      <c r="Z41" s="27"/>
      <c r="AA41" s="27"/>
      <c r="AB41" s="27"/>
      <c r="AC41" s="27"/>
      <c r="AD41" s="27"/>
      <c r="AE41" s="27"/>
      <c r="AF41" s="27"/>
      <c r="AG41" s="27"/>
      <c r="AH41" s="27"/>
      <c r="AI41" s="27"/>
    </row>
    <row r="42" spans="1:35" s="28" customFormat="1" hidden="1">
      <c r="A42" s="25" t="s">
        <v>489</v>
      </c>
      <c r="B42" s="25">
        <v>109</v>
      </c>
      <c r="C42" s="25" t="s">
        <v>818</v>
      </c>
      <c r="D42" s="26">
        <f>INDEX(asluku!C$6:C$325,MATCH('Lausuntopyyntö Kunnallisha'!$B$9:$B$303,asluku!$A$6:$A$325,0),1,1)</f>
        <v>67270</v>
      </c>
      <c r="E42" s="25" t="s">
        <v>35</v>
      </c>
      <c r="F42" s="25" t="str">
        <f t="shared" si="0"/>
        <v>50 000-99 999</v>
      </c>
      <c r="G42" s="25" t="s">
        <v>490</v>
      </c>
      <c r="H42" s="25"/>
      <c r="I42" s="25"/>
      <c r="J42" s="25"/>
      <c r="K42" s="25"/>
      <c r="L42" s="25"/>
      <c r="M42" s="25"/>
      <c r="N42" s="25"/>
      <c r="O42" s="25"/>
      <c r="P42" s="27"/>
      <c r="Q42" s="27"/>
      <c r="R42" s="27"/>
      <c r="S42" s="27"/>
      <c r="T42" s="27"/>
      <c r="U42" s="27"/>
      <c r="V42" s="27"/>
      <c r="W42" s="27"/>
      <c r="X42" s="27"/>
      <c r="Y42" s="27"/>
      <c r="Z42" s="27"/>
      <c r="AA42" s="27"/>
      <c r="AB42" s="27"/>
      <c r="AC42" s="27"/>
      <c r="AD42" s="27"/>
      <c r="AE42" s="27"/>
      <c r="AF42" s="27"/>
      <c r="AG42" s="27"/>
      <c r="AH42" s="27"/>
      <c r="AI42" s="27"/>
    </row>
    <row r="43" spans="1:35" s="28" customFormat="1" hidden="1">
      <c r="A43" s="25" t="s">
        <v>107</v>
      </c>
      <c r="B43" s="25">
        <v>139</v>
      </c>
      <c r="C43" s="25" t="s">
        <v>621</v>
      </c>
      <c r="D43" s="26">
        <f>INDEX(asluku!C$6:C$325,MATCH('Lausuntopyyntö Kunnallisha'!$B$9:$B$303,asluku!$A$6:$A$325,0),1,1)</f>
        <v>9499</v>
      </c>
      <c r="E43" s="25" t="s">
        <v>20</v>
      </c>
      <c r="F43" s="25" t="str">
        <f t="shared" si="0"/>
        <v>alle 10 000</v>
      </c>
      <c r="G43" s="25" t="s">
        <v>108</v>
      </c>
      <c r="H43" s="25"/>
      <c r="I43" s="25"/>
      <c r="J43" s="25"/>
      <c r="K43" s="25"/>
      <c r="L43" s="25"/>
      <c r="M43" s="25"/>
      <c r="N43" s="25"/>
      <c r="O43" s="25"/>
      <c r="P43" s="27"/>
      <c r="Q43" s="27"/>
      <c r="R43" s="27"/>
      <c r="S43" s="27"/>
      <c r="T43" s="27"/>
      <c r="U43" s="27"/>
      <c r="V43" s="27"/>
      <c r="W43" s="27"/>
      <c r="X43" s="27"/>
      <c r="Y43" s="27"/>
      <c r="Z43" s="27"/>
      <c r="AA43" s="27"/>
      <c r="AB43" s="27"/>
      <c r="AC43" s="27"/>
      <c r="AD43" s="27"/>
      <c r="AE43" s="27"/>
      <c r="AF43" s="27"/>
      <c r="AG43" s="27"/>
      <c r="AH43" s="27"/>
      <c r="AI43" s="27"/>
    </row>
    <row r="44" spans="1:35" s="28" customFormat="1" hidden="1">
      <c r="A44" s="25" t="s">
        <v>572</v>
      </c>
      <c r="B44" s="25">
        <v>140</v>
      </c>
      <c r="C44" s="25" t="s">
        <v>858</v>
      </c>
      <c r="D44" s="26">
        <f>INDEX(asluku!C$6:C$325,MATCH('Lausuntopyyntö Kunnallisha'!$B$9:$B$303,asluku!$A$6:$A$325,0),1,1)</f>
        <v>22147</v>
      </c>
      <c r="E44" s="25" t="s">
        <v>38</v>
      </c>
      <c r="F44" s="25" t="str">
        <f t="shared" si="0"/>
        <v>10 000-49 999</v>
      </c>
      <c r="G44" s="25" t="s">
        <v>556</v>
      </c>
      <c r="H44" s="25"/>
      <c r="I44" s="25"/>
      <c r="J44" s="25"/>
      <c r="K44" s="25"/>
      <c r="L44" s="25"/>
      <c r="M44" s="25"/>
      <c r="N44" s="25"/>
      <c r="O44" s="25"/>
      <c r="P44" s="27"/>
      <c r="Q44" s="27"/>
      <c r="R44" s="27"/>
      <c r="S44" s="27"/>
      <c r="T44" s="27"/>
      <c r="U44" s="27"/>
      <c r="V44" s="27"/>
      <c r="W44" s="27"/>
      <c r="X44" s="27"/>
      <c r="Y44" s="27"/>
      <c r="Z44" s="27"/>
      <c r="AA44" s="27"/>
      <c r="AB44" s="27"/>
      <c r="AC44" s="27"/>
      <c r="AD44" s="27"/>
      <c r="AE44" s="27"/>
      <c r="AF44" s="27"/>
      <c r="AG44" s="27"/>
      <c r="AH44" s="27"/>
      <c r="AI44" s="27"/>
    </row>
    <row r="45" spans="1:35" s="28" customFormat="1" hidden="1">
      <c r="A45" s="25" t="s">
        <v>446</v>
      </c>
      <c r="B45" s="25">
        <v>142</v>
      </c>
      <c r="C45" s="25" t="s">
        <v>796</v>
      </c>
      <c r="D45" s="26">
        <f>INDEX(asluku!C$6:C$325,MATCH('Lausuntopyyntö Kunnallisha'!$B$9:$B$303,asluku!$A$6:$A$325,0),1,1)</f>
        <v>7002</v>
      </c>
      <c r="E45" s="25" t="s">
        <v>65</v>
      </c>
      <c r="F45" s="25" t="str">
        <f t="shared" si="0"/>
        <v>alle 10 000</v>
      </c>
      <c r="G45" s="25" t="s">
        <v>447</v>
      </c>
      <c r="H45" s="25"/>
      <c r="I45" s="25"/>
      <c r="J45" s="25"/>
      <c r="K45" s="25"/>
      <c r="L45" s="25"/>
      <c r="M45" s="25"/>
      <c r="N45" s="25"/>
      <c r="O45" s="25"/>
      <c r="P45" s="27"/>
      <c r="Q45" s="27"/>
      <c r="R45" s="27"/>
      <c r="S45" s="27"/>
      <c r="T45" s="27"/>
      <c r="U45" s="27"/>
      <c r="V45" s="27"/>
      <c r="W45" s="27"/>
      <c r="X45" s="27"/>
      <c r="Y45" s="27"/>
      <c r="Z45" s="27"/>
      <c r="AA45" s="27"/>
      <c r="AB45" s="27"/>
      <c r="AC45" s="27"/>
      <c r="AD45" s="27"/>
      <c r="AE45" s="27"/>
      <c r="AF45" s="27"/>
      <c r="AG45" s="27"/>
      <c r="AH45" s="27"/>
      <c r="AI45" s="27"/>
    </row>
    <row r="46" spans="1:35" s="28" customFormat="1" hidden="1">
      <c r="A46" s="25" t="s">
        <v>444</v>
      </c>
      <c r="B46" s="25">
        <v>143</v>
      </c>
      <c r="C46" s="25" t="s">
        <v>795</v>
      </c>
      <c r="D46" s="26">
        <f>INDEX(asluku!C$6:C$325,MATCH('Lausuntopyyntö Kunnallisha'!$B$9:$B$303,asluku!$A$6:$A$325,0),1,1)</f>
        <v>7375</v>
      </c>
      <c r="E46" s="25" t="s">
        <v>55</v>
      </c>
      <c r="F46" s="25" t="str">
        <f t="shared" si="0"/>
        <v>alle 10 000</v>
      </c>
      <c r="G46" s="25" t="s">
        <v>445</v>
      </c>
      <c r="H46" s="25"/>
      <c r="I46" s="25"/>
      <c r="J46" s="25"/>
      <c r="K46" s="25"/>
      <c r="L46" s="25"/>
      <c r="M46" s="25"/>
      <c r="N46" s="25"/>
      <c r="O46" s="25"/>
      <c r="P46" s="27"/>
      <c r="Q46" s="27"/>
      <c r="R46" s="27"/>
      <c r="S46" s="27"/>
      <c r="T46" s="27"/>
      <c r="U46" s="27"/>
      <c r="V46" s="27"/>
      <c r="W46" s="27"/>
      <c r="X46" s="27"/>
      <c r="Y46" s="27"/>
      <c r="Z46" s="27"/>
      <c r="AA46" s="27"/>
      <c r="AB46" s="27"/>
      <c r="AC46" s="27"/>
      <c r="AD46" s="27"/>
      <c r="AE46" s="27"/>
      <c r="AF46" s="27"/>
      <c r="AG46" s="27"/>
      <c r="AH46" s="27"/>
      <c r="AI46" s="27"/>
    </row>
    <row r="47" spans="1:35" s="28" customFormat="1" hidden="1">
      <c r="A47" s="25" t="s">
        <v>157</v>
      </c>
      <c r="B47" s="25">
        <v>145</v>
      </c>
      <c r="C47" s="25" t="s">
        <v>647</v>
      </c>
      <c r="D47" s="26">
        <f>INDEX(asluku!C$6:C$325,MATCH('Lausuntopyyntö Kunnallisha'!$B$9:$B$303,asluku!$A$6:$A$325,0),1,1)</f>
        <v>11898</v>
      </c>
      <c r="E47" s="25" t="s">
        <v>30</v>
      </c>
      <c r="F47" s="25" t="str">
        <f t="shared" si="0"/>
        <v>10 000-49 999</v>
      </c>
      <c r="G47" s="25" t="s">
        <v>158</v>
      </c>
      <c r="H47" s="25"/>
      <c r="I47" s="25"/>
      <c r="J47" s="25"/>
      <c r="K47" s="25"/>
      <c r="L47" s="25"/>
      <c r="M47" s="25"/>
      <c r="N47" s="25"/>
      <c r="O47" s="25"/>
      <c r="P47" s="27"/>
      <c r="Q47" s="27"/>
      <c r="R47" s="27"/>
      <c r="S47" s="27"/>
      <c r="T47" s="27"/>
      <c r="U47" s="27"/>
      <c r="V47" s="27"/>
      <c r="W47" s="27"/>
      <c r="X47" s="27"/>
      <c r="Y47" s="27"/>
      <c r="Z47" s="27"/>
      <c r="AA47" s="27"/>
      <c r="AB47" s="27"/>
      <c r="AC47" s="27"/>
      <c r="AD47" s="27"/>
      <c r="AE47" s="27"/>
      <c r="AF47" s="27"/>
      <c r="AG47" s="27"/>
      <c r="AH47" s="27"/>
      <c r="AI47" s="27"/>
    </row>
    <row r="48" spans="1:35" s="28" customFormat="1" hidden="1">
      <c r="A48" s="25" t="s">
        <v>565</v>
      </c>
      <c r="B48" s="25">
        <v>146</v>
      </c>
      <c r="C48" s="25" t="s">
        <v>851</v>
      </c>
      <c r="D48" s="26">
        <f>INDEX(asluku!C$6:C$325,MATCH('Lausuntopyyntö Kunnallisha'!$B$9:$B$303,asluku!$A$6:$A$325,0),1,1)</f>
        <v>5834</v>
      </c>
      <c r="E48" s="25" t="s">
        <v>17</v>
      </c>
      <c r="F48" s="25" t="str">
        <f t="shared" si="0"/>
        <v>alle 10 000</v>
      </c>
      <c r="G48" s="25" t="s">
        <v>549</v>
      </c>
      <c r="H48" s="25"/>
      <c r="I48" s="25"/>
      <c r="J48" s="25"/>
      <c r="K48" s="25"/>
      <c r="L48" s="25"/>
      <c r="M48" s="25"/>
      <c r="N48" s="25"/>
      <c r="O48" s="25"/>
      <c r="P48" s="27"/>
      <c r="Q48" s="27"/>
      <c r="R48" s="27"/>
      <c r="S48" s="27"/>
      <c r="T48" s="27"/>
      <c r="U48" s="27"/>
      <c r="V48" s="27"/>
      <c r="W48" s="27"/>
      <c r="X48" s="27"/>
      <c r="Y48" s="27"/>
      <c r="Z48" s="27"/>
      <c r="AA48" s="27"/>
      <c r="AB48" s="27"/>
      <c r="AC48" s="27"/>
      <c r="AD48" s="27"/>
      <c r="AE48" s="27"/>
      <c r="AF48" s="27"/>
      <c r="AG48" s="27"/>
      <c r="AH48" s="27"/>
      <c r="AI48" s="27"/>
    </row>
    <row r="49" spans="1:35" s="28" customFormat="1" hidden="1">
      <c r="A49" s="25" t="s">
        <v>409</v>
      </c>
      <c r="B49" s="25">
        <v>153</v>
      </c>
      <c r="C49" s="25" t="s">
        <v>777</v>
      </c>
      <c r="D49" s="26">
        <f>INDEX(asluku!C$6:C$325,MATCH('Lausuntopyyntö Kunnallisha'!$B$9:$B$303,asluku!$A$6:$A$325,0),1,1)</f>
        <v>28472</v>
      </c>
      <c r="E49" s="25" t="s">
        <v>8</v>
      </c>
      <c r="F49" s="25" t="str">
        <f t="shared" si="0"/>
        <v>10 000-49 999</v>
      </c>
      <c r="G49" s="25" t="s">
        <v>410</v>
      </c>
      <c r="H49" s="25"/>
      <c r="I49" s="25"/>
      <c r="J49" s="25"/>
      <c r="K49" s="25"/>
      <c r="L49" s="25"/>
      <c r="M49" s="25"/>
      <c r="N49" s="25"/>
      <c r="O49" s="25"/>
      <c r="P49" s="27"/>
      <c r="Q49" s="27"/>
      <c r="R49" s="27"/>
      <c r="S49" s="27"/>
      <c r="T49" s="27"/>
      <c r="U49" s="27"/>
      <c r="V49" s="27"/>
      <c r="W49" s="27"/>
      <c r="X49" s="27"/>
      <c r="Y49" s="27"/>
      <c r="Z49" s="27"/>
      <c r="AA49" s="27"/>
      <c r="AB49" s="27"/>
      <c r="AC49" s="27"/>
      <c r="AD49" s="27"/>
      <c r="AE49" s="27"/>
      <c r="AF49" s="27"/>
      <c r="AG49" s="27"/>
      <c r="AH49" s="27"/>
      <c r="AI49" s="27"/>
    </row>
    <row r="50" spans="1:35" s="28" customFormat="1" hidden="1">
      <c r="A50" s="25" t="s">
        <v>343</v>
      </c>
      <c r="B50" s="25">
        <v>148</v>
      </c>
      <c r="C50" s="25" t="s">
        <v>743</v>
      </c>
      <c r="D50" s="26">
        <f>INDEX(asluku!C$6:C$325,MATCH('Lausuntopyyntö Kunnallisha'!$B$9:$B$303,asluku!$A$6:$A$325,0),1,1)</f>
        <v>6754</v>
      </c>
      <c r="E50" s="25" t="s">
        <v>48</v>
      </c>
      <c r="F50" s="25" t="str">
        <f t="shared" si="0"/>
        <v>alle 10 000</v>
      </c>
      <c r="G50" s="25" t="s">
        <v>344</v>
      </c>
      <c r="H50" s="25"/>
      <c r="I50" s="25"/>
      <c r="J50" s="25"/>
      <c r="K50" s="25"/>
      <c r="L50" s="25"/>
      <c r="M50" s="25"/>
      <c r="N50" s="25"/>
      <c r="O50" s="25"/>
      <c r="P50" s="27"/>
      <c r="Q50" s="27"/>
      <c r="R50" s="27"/>
      <c r="S50" s="27"/>
      <c r="T50" s="27"/>
      <c r="U50" s="27"/>
      <c r="V50" s="27"/>
      <c r="W50" s="27"/>
      <c r="X50" s="27"/>
      <c r="Y50" s="27"/>
      <c r="Z50" s="27"/>
      <c r="AA50" s="27"/>
      <c r="AB50" s="27"/>
      <c r="AC50" s="27"/>
      <c r="AD50" s="27"/>
      <c r="AE50" s="27"/>
      <c r="AF50" s="27"/>
      <c r="AG50" s="27"/>
      <c r="AH50" s="27"/>
      <c r="AI50" s="27"/>
    </row>
    <row r="51" spans="1:35" s="28" customFormat="1" hidden="1">
      <c r="A51" s="25" t="s">
        <v>506</v>
      </c>
      <c r="B51" s="25">
        <v>149</v>
      </c>
      <c r="C51" s="25" t="s">
        <v>826</v>
      </c>
      <c r="D51" s="26">
        <f>INDEX(asluku!C$6:C$325,MATCH('Lausuntopyyntö Kunnallisha'!$B$9:$B$303,asluku!$A$6:$A$325,0),1,1)</f>
        <v>5561</v>
      </c>
      <c r="E51" s="25" t="s">
        <v>11</v>
      </c>
      <c r="F51" s="25" t="str">
        <f t="shared" si="0"/>
        <v>alle 10 000</v>
      </c>
      <c r="G51" s="25"/>
      <c r="H51" s="25"/>
      <c r="I51" s="25"/>
      <c r="J51" s="25"/>
      <c r="K51" s="25"/>
      <c r="L51" s="25"/>
      <c r="M51" s="25"/>
      <c r="N51" s="25"/>
      <c r="O51" s="25"/>
      <c r="P51" s="27"/>
      <c r="Q51" s="27"/>
      <c r="R51" s="27"/>
      <c r="S51" s="27"/>
      <c r="T51" s="27"/>
      <c r="U51" s="27"/>
      <c r="V51" s="27"/>
      <c r="W51" s="27"/>
      <c r="X51" s="27"/>
      <c r="Y51" s="27"/>
      <c r="Z51" s="27"/>
      <c r="AA51" s="27"/>
      <c r="AB51" s="27"/>
      <c r="AC51" s="27"/>
      <c r="AD51" s="27"/>
      <c r="AE51" s="27"/>
      <c r="AF51" s="27"/>
      <c r="AG51" s="27"/>
      <c r="AH51" s="27"/>
      <c r="AI51" s="27"/>
    </row>
    <row r="52" spans="1:35" s="28" customFormat="1" hidden="1">
      <c r="A52" s="25" t="s">
        <v>175</v>
      </c>
      <c r="B52" s="25">
        <v>151</v>
      </c>
      <c r="C52" s="25" t="s">
        <v>656</v>
      </c>
      <c r="D52" s="26">
        <f>INDEX(asluku!C$6:C$325,MATCH('Lausuntopyyntö Kunnallisha'!$B$9:$B$303,asluku!$A$6:$A$325,0),1,1)</f>
        <v>2354</v>
      </c>
      <c r="E52" s="25" t="s">
        <v>30</v>
      </c>
      <c r="F52" s="25" t="str">
        <f t="shared" si="0"/>
        <v>alle 10 000</v>
      </c>
      <c r="G52" s="25" t="s">
        <v>176</v>
      </c>
      <c r="H52" s="25"/>
      <c r="I52" s="25"/>
      <c r="J52" s="25"/>
      <c r="K52" s="25"/>
      <c r="L52" s="25"/>
      <c r="M52" s="25"/>
      <c r="N52" s="25"/>
      <c r="O52" s="25"/>
      <c r="P52" s="27"/>
      <c r="Q52" s="27"/>
      <c r="R52" s="27"/>
      <c r="S52" s="27"/>
      <c r="T52" s="27"/>
      <c r="U52" s="27"/>
      <c r="V52" s="27"/>
      <c r="W52" s="27"/>
      <c r="X52" s="27"/>
      <c r="Y52" s="27"/>
      <c r="Z52" s="27"/>
      <c r="AA52" s="27"/>
      <c r="AB52" s="27"/>
      <c r="AC52" s="27"/>
      <c r="AD52" s="27"/>
      <c r="AE52" s="27"/>
      <c r="AF52" s="27"/>
      <c r="AG52" s="27"/>
      <c r="AH52" s="27"/>
      <c r="AI52" s="27"/>
    </row>
    <row r="53" spans="1:35" s="28" customFormat="1" hidden="1">
      <c r="A53" s="25" t="s">
        <v>134</v>
      </c>
      <c r="B53" s="25">
        <v>152</v>
      </c>
      <c r="C53" s="25" t="s">
        <v>635</v>
      </c>
      <c r="D53" s="26">
        <f>INDEX(asluku!C$6:C$325,MATCH('Lausuntopyyntö Kunnallisha'!$B$9:$B$303,asluku!$A$6:$A$325,0),1,1)</f>
        <v>4936</v>
      </c>
      <c r="E53" s="25" t="s">
        <v>6</v>
      </c>
      <c r="F53" s="25" t="str">
        <f t="shared" si="0"/>
        <v>alle 10 000</v>
      </c>
      <c r="G53" s="25" t="s">
        <v>135</v>
      </c>
      <c r="H53" s="25"/>
      <c r="I53" s="25"/>
      <c r="J53" s="25"/>
      <c r="K53" s="25"/>
      <c r="L53" s="25"/>
      <c r="M53" s="25"/>
      <c r="N53" s="25"/>
      <c r="O53" s="25"/>
      <c r="P53" s="27"/>
      <c r="Q53" s="27"/>
      <c r="R53" s="27"/>
      <c r="S53" s="27"/>
      <c r="T53" s="27"/>
      <c r="U53" s="27"/>
      <c r="V53" s="27"/>
      <c r="W53" s="27"/>
      <c r="X53" s="27"/>
      <c r="Y53" s="27"/>
      <c r="Z53" s="27"/>
      <c r="AA53" s="27"/>
      <c r="AB53" s="27"/>
      <c r="AC53" s="27"/>
      <c r="AD53" s="27"/>
      <c r="AE53" s="27"/>
      <c r="AF53" s="27"/>
      <c r="AG53" s="27"/>
      <c r="AH53" s="27"/>
      <c r="AI53" s="27"/>
    </row>
    <row r="54" spans="1:35" s="28" customFormat="1" hidden="1">
      <c r="A54" s="25" t="s">
        <v>389</v>
      </c>
      <c r="B54" s="25">
        <v>164</v>
      </c>
      <c r="C54" s="25" t="s">
        <v>767</v>
      </c>
      <c r="D54" s="26">
        <f>INDEX(asluku!C$6:C$325,MATCH('Lausuntopyyntö Kunnallisha'!$B$9:$B$303,asluku!$A$6:$A$325,0),1,1)</f>
        <v>8130</v>
      </c>
      <c r="E54" s="25" t="s">
        <v>30</v>
      </c>
      <c r="F54" s="25" t="str">
        <f t="shared" si="0"/>
        <v>alle 10 000</v>
      </c>
      <c r="G54" s="25" t="s">
        <v>390</v>
      </c>
      <c r="H54" s="25"/>
      <c r="I54" s="25"/>
      <c r="J54" s="25"/>
      <c r="K54" s="25"/>
      <c r="L54" s="25"/>
      <c r="M54" s="25"/>
      <c r="N54" s="25"/>
      <c r="O54" s="25"/>
      <c r="P54" s="27"/>
      <c r="Q54" s="27"/>
      <c r="R54" s="27"/>
      <c r="S54" s="27"/>
      <c r="T54" s="27"/>
      <c r="U54" s="27"/>
      <c r="V54" s="27"/>
      <c r="W54" s="27"/>
      <c r="X54" s="27"/>
      <c r="Y54" s="27"/>
      <c r="Z54" s="27"/>
      <c r="AA54" s="27"/>
      <c r="AB54" s="27"/>
      <c r="AC54" s="27"/>
      <c r="AD54" s="27"/>
      <c r="AE54" s="27"/>
      <c r="AF54" s="27"/>
      <c r="AG54" s="27"/>
      <c r="AH54" s="27"/>
      <c r="AI54" s="27"/>
    </row>
    <row r="55" spans="1:35" s="28" customFormat="1" hidden="1">
      <c r="A55" s="25" t="s">
        <v>541</v>
      </c>
      <c r="B55" s="25">
        <v>165</v>
      </c>
      <c r="C55" s="25" t="s">
        <v>845</v>
      </c>
      <c r="D55" s="26">
        <f>INDEX(asluku!C$6:C$325,MATCH('Lausuntopyyntö Kunnallisha'!$B$9:$B$303,asluku!$A$6:$A$325,0),1,1)</f>
        <v>16960</v>
      </c>
      <c r="E55" s="25" t="s">
        <v>35</v>
      </c>
      <c r="F55" s="25" t="str">
        <f t="shared" si="0"/>
        <v>10 000-49 999</v>
      </c>
      <c r="G55" s="25" t="s">
        <v>542</v>
      </c>
      <c r="H55" s="25"/>
      <c r="I55" s="25"/>
      <c r="J55" s="25"/>
      <c r="K55" s="25"/>
      <c r="L55" s="25"/>
      <c r="M55" s="25"/>
      <c r="N55" s="25"/>
      <c r="O55" s="25"/>
      <c r="P55" s="27"/>
      <c r="Q55" s="27"/>
      <c r="R55" s="27"/>
      <c r="S55" s="27"/>
      <c r="T55" s="27"/>
      <c r="U55" s="27"/>
      <c r="V55" s="27"/>
      <c r="W55" s="27"/>
      <c r="X55" s="27"/>
      <c r="Y55" s="27"/>
      <c r="Z55" s="27"/>
      <c r="AA55" s="27"/>
      <c r="AB55" s="27"/>
      <c r="AC55" s="27"/>
      <c r="AD55" s="27"/>
      <c r="AE55" s="27"/>
      <c r="AF55" s="27"/>
      <c r="AG55" s="27"/>
      <c r="AH55" s="27"/>
      <c r="AI55" s="27"/>
    </row>
    <row r="56" spans="1:35" s="28" customFormat="1" hidden="1">
      <c r="A56" s="25" t="s">
        <v>59</v>
      </c>
      <c r="B56" s="25">
        <v>167</v>
      </c>
      <c r="C56" s="25" t="s">
        <v>598</v>
      </c>
      <c r="D56" s="26">
        <f>INDEX(asluku!C$6:C$325,MATCH('Lausuntopyyntö Kunnallisha'!$B$9:$B$303,asluku!$A$6:$A$325,0),1,1)</f>
        <v>73758</v>
      </c>
      <c r="E56" s="25" t="s">
        <v>17</v>
      </c>
      <c r="F56" s="25" t="str">
        <f t="shared" si="0"/>
        <v>50 000-99 999</v>
      </c>
      <c r="G56" s="25" t="s">
        <v>60</v>
      </c>
      <c r="H56" s="25"/>
      <c r="I56" s="25"/>
      <c r="J56" s="25"/>
      <c r="K56" s="25"/>
      <c r="L56" s="25"/>
      <c r="M56" s="25"/>
      <c r="N56" s="25"/>
      <c r="O56" s="25"/>
      <c r="P56" s="27"/>
      <c r="Q56" s="27"/>
      <c r="R56" s="27"/>
      <c r="S56" s="27"/>
      <c r="T56" s="27"/>
      <c r="U56" s="27"/>
      <c r="V56" s="27"/>
      <c r="W56" s="27"/>
      <c r="X56" s="27"/>
      <c r="Y56" s="27"/>
      <c r="Z56" s="27"/>
      <c r="AA56" s="27"/>
      <c r="AB56" s="27"/>
      <c r="AC56" s="27"/>
      <c r="AD56" s="27"/>
      <c r="AE56" s="27"/>
      <c r="AF56" s="27"/>
      <c r="AG56" s="27"/>
      <c r="AH56" s="27"/>
      <c r="AI56" s="27"/>
    </row>
    <row r="57" spans="1:35" s="28" customFormat="1" hidden="1">
      <c r="A57" s="25" t="s">
        <v>270</v>
      </c>
      <c r="B57" s="25">
        <v>169</v>
      </c>
      <c r="C57" s="25" t="s">
        <v>705</v>
      </c>
      <c r="D57" s="26">
        <f>INDEX(asluku!C$6:C$325,MATCH('Lausuntopyyntö Kunnallisha'!$B$9:$B$303,asluku!$A$6:$A$325,0),1,1)</f>
        <v>5676</v>
      </c>
      <c r="E57" s="25" t="s">
        <v>35</v>
      </c>
      <c r="F57" s="25" t="str">
        <f t="shared" si="0"/>
        <v>alle 10 000</v>
      </c>
      <c r="G57" s="25" t="s">
        <v>271</v>
      </c>
      <c r="H57" s="25"/>
      <c r="I57" s="25"/>
      <c r="J57" s="25"/>
      <c r="K57" s="25"/>
      <c r="L57" s="25"/>
      <c r="M57" s="25"/>
      <c r="N57" s="25"/>
      <c r="O57" s="25"/>
      <c r="P57" s="27"/>
      <c r="Q57" s="27"/>
      <c r="R57" s="27"/>
      <c r="S57" s="27"/>
      <c r="T57" s="27"/>
      <c r="U57" s="27"/>
      <c r="V57" s="27"/>
      <c r="W57" s="27"/>
      <c r="X57" s="27"/>
      <c r="Y57" s="27"/>
      <c r="Z57" s="27"/>
      <c r="AA57" s="27"/>
      <c r="AB57" s="27"/>
      <c r="AC57" s="27"/>
      <c r="AD57" s="27"/>
      <c r="AE57" s="27"/>
      <c r="AF57" s="27"/>
      <c r="AG57" s="27"/>
      <c r="AH57" s="27"/>
      <c r="AI57" s="27"/>
    </row>
    <row r="58" spans="1:35" s="28" customFormat="1" hidden="1">
      <c r="A58" s="25" t="s">
        <v>235</v>
      </c>
      <c r="B58" s="25">
        <v>171</v>
      </c>
      <c r="C58" s="25" t="s">
        <v>687</v>
      </c>
      <c r="D58" s="26">
        <f>INDEX(asluku!C$6:C$325,MATCH('Lausuntopyyntö Kunnallisha'!$B$9:$B$303,asluku!$A$6:$A$325,0),1,1)</f>
        <v>5342</v>
      </c>
      <c r="E58" s="25" t="s">
        <v>77</v>
      </c>
      <c r="F58" s="25" t="str">
        <f t="shared" si="0"/>
        <v>alle 10 000</v>
      </c>
      <c r="G58" s="25" t="s">
        <v>236</v>
      </c>
      <c r="H58" s="25"/>
      <c r="I58" s="25"/>
      <c r="J58" s="25"/>
      <c r="K58" s="25"/>
      <c r="L58" s="25"/>
      <c r="M58" s="25"/>
      <c r="N58" s="25"/>
      <c r="O58" s="25"/>
      <c r="P58" s="27"/>
      <c r="Q58" s="27"/>
      <c r="R58" s="27"/>
      <c r="S58" s="27"/>
      <c r="T58" s="27"/>
      <c r="U58" s="27"/>
      <c r="V58" s="27"/>
      <c r="W58" s="27"/>
      <c r="X58" s="27"/>
      <c r="Y58" s="27"/>
      <c r="Z58" s="27"/>
      <c r="AA58" s="27"/>
      <c r="AB58" s="27"/>
      <c r="AC58" s="27"/>
      <c r="AD58" s="27"/>
      <c r="AE58" s="27"/>
      <c r="AF58" s="27"/>
      <c r="AG58" s="27"/>
      <c r="AH58" s="27"/>
      <c r="AI58" s="27"/>
    </row>
    <row r="59" spans="1:35" s="28" customFormat="1" hidden="1">
      <c r="A59" s="25" t="s">
        <v>405</v>
      </c>
      <c r="B59" s="25">
        <v>172</v>
      </c>
      <c r="C59" s="25" t="s">
        <v>775</v>
      </c>
      <c r="D59" s="26">
        <f>INDEX(asluku!C$6:C$325,MATCH('Lausuntopyyntö Kunnallisha'!$B$9:$B$303,asluku!$A$6:$A$325,0),1,1)</f>
        <v>4958</v>
      </c>
      <c r="E59" s="25" t="s">
        <v>99</v>
      </c>
      <c r="F59" s="25" t="str">
        <f t="shared" si="0"/>
        <v>alle 10 000</v>
      </c>
      <c r="G59" s="25" t="s">
        <v>406</v>
      </c>
      <c r="H59" s="25"/>
      <c r="I59" s="25"/>
      <c r="J59" s="25"/>
      <c r="K59" s="25"/>
      <c r="L59" s="25"/>
      <c r="M59" s="25"/>
      <c r="N59" s="25"/>
      <c r="O59" s="25"/>
      <c r="P59" s="27"/>
      <c r="Q59" s="27"/>
      <c r="R59" s="27"/>
      <c r="S59" s="27"/>
      <c r="T59" s="27"/>
      <c r="U59" s="27"/>
      <c r="V59" s="27"/>
      <c r="W59" s="27"/>
      <c r="X59" s="27"/>
      <c r="Y59" s="27"/>
      <c r="Z59" s="27"/>
      <c r="AA59" s="27"/>
      <c r="AB59" s="27"/>
      <c r="AC59" s="27"/>
      <c r="AD59" s="27"/>
      <c r="AE59" s="27"/>
      <c r="AF59" s="27"/>
      <c r="AG59" s="27"/>
      <c r="AH59" s="27"/>
      <c r="AI59" s="27"/>
    </row>
    <row r="60" spans="1:35" s="28" customFormat="1" hidden="1">
      <c r="A60" s="25" t="s">
        <v>239</v>
      </c>
      <c r="B60" s="25">
        <v>174</v>
      </c>
      <c r="C60" s="25" t="s">
        <v>689</v>
      </c>
      <c r="D60" s="26">
        <f>INDEX(asluku!C$6:C$325,MATCH('Lausuntopyyntö Kunnallisha'!$B$9:$B$303,asluku!$A$6:$A$325,0),1,1)</f>
        <v>5146</v>
      </c>
      <c r="E60" s="25" t="s">
        <v>38</v>
      </c>
      <c r="F60" s="25" t="str">
        <f t="shared" si="0"/>
        <v>alle 10 000</v>
      </c>
      <c r="G60" s="25" t="s">
        <v>240</v>
      </c>
      <c r="H60" s="25"/>
      <c r="I60" s="25"/>
      <c r="J60" s="25"/>
      <c r="K60" s="25"/>
      <c r="L60" s="25"/>
      <c r="M60" s="25"/>
      <c r="N60" s="25"/>
      <c r="O60" s="25"/>
      <c r="P60" s="27"/>
      <c r="Q60" s="27"/>
      <c r="R60" s="27"/>
      <c r="S60" s="27"/>
      <c r="T60" s="27"/>
      <c r="U60" s="27"/>
      <c r="V60" s="27"/>
      <c r="W60" s="27"/>
      <c r="X60" s="27"/>
      <c r="Y60" s="27"/>
      <c r="Z60" s="27"/>
      <c r="AA60" s="27"/>
      <c r="AB60" s="27"/>
      <c r="AC60" s="27"/>
      <c r="AD60" s="27"/>
      <c r="AE60" s="27"/>
      <c r="AF60" s="27"/>
      <c r="AG60" s="27"/>
      <c r="AH60" s="27"/>
      <c r="AI60" s="27"/>
    </row>
    <row r="61" spans="1:35" s="28" customFormat="1" hidden="1">
      <c r="A61" s="25" t="s">
        <v>32</v>
      </c>
      <c r="B61" s="25">
        <v>176</v>
      </c>
      <c r="C61" s="25" t="s">
        <v>587</v>
      </c>
      <c r="D61" s="26">
        <f>INDEX(asluku!C$6:C$325,MATCH('Lausuntopyyntö Kunnallisha'!$B$9:$B$303,asluku!$A$6:$A$325,0),1,1)</f>
        <v>5453</v>
      </c>
      <c r="E61" s="25" t="s">
        <v>17</v>
      </c>
      <c r="F61" s="25" t="str">
        <f t="shared" si="0"/>
        <v>alle 10 000</v>
      </c>
      <c r="G61" s="25" t="s">
        <v>33</v>
      </c>
      <c r="H61" s="25"/>
      <c r="I61" s="25"/>
      <c r="J61" s="25"/>
      <c r="K61" s="25"/>
      <c r="L61" s="25"/>
      <c r="M61" s="25"/>
      <c r="N61" s="25"/>
      <c r="O61" s="25"/>
      <c r="P61" s="27"/>
      <c r="Q61" s="27"/>
      <c r="R61" s="27"/>
      <c r="S61" s="27"/>
      <c r="T61" s="27"/>
      <c r="U61" s="27"/>
      <c r="V61" s="27"/>
      <c r="W61" s="27"/>
      <c r="X61" s="27"/>
      <c r="Y61" s="27"/>
      <c r="Z61" s="27"/>
      <c r="AA61" s="27"/>
      <c r="AB61" s="27"/>
      <c r="AC61" s="27"/>
      <c r="AD61" s="27"/>
      <c r="AE61" s="27"/>
      <c r="AF61" s="27"/>
      <c r="AG61" s="27"/>
      <c r="AH61" s="27"/>
      <c r="AI61" s="27"/>
    </row>
    <row r="62" spans="1:35" s="28" customFormat="1" hidden="1">
      <c r="A62" s="25" t="s">
        <v>203</v>
      </c>
      <c r="B62" s="25">
        <v>177</v>
      </c>
      <c r="C62" s="25" t="s">
        <v>670</v>
      </c>
      <c r="D62" s="26">
        <f>INDEX(asluku!C$6:C$325,MATCH('Lausuntopyyntö Kunnallisha'!$B$9:$B$303,asluku!$A$6:$A$325,0),1,1)</f>
        <v>2046</v>
      </c>
      <c r="E62" s="25" t="s">
        <v>55</v>
      </c>
      <c r="F62" s="25" t="str">
        <f t="shared" si="0"/>
        <v>alle 10 000</v>
      </c>
      <c r="G62" s="25" t="s">
        <v>204</v>
      </c>
      <c r="H62" s="25"/>
      <c r="I62" s="25"/>
      <c r="J62" s="25"/>
      <c r="K62" s="25"/>
      <c r="L62" s="25"/>
      <c r="M62" s="25"/>
      <c r="N62" s="25"/>
      <c r="O62" s="25"/>
      <c r="P62" s="27"/>
      <c r="Q62" s="27"/>
      <c r="R62" s="27"/>
      <c r="S62" s="27"/>
      <c r="T62" s="27"/>
      <c r="U62" s="27"/>
      <c r="V62" s="27"/>
      <c r="W62" s="27"/>
      <c r="X62" s="27"/>
      <c r="Y62" s="27"/>
      <c r="Z62" s="27"/>
      <c r="AA62" s="27"/>
      <c r="AB62" s="27"/>
      <c r="AC62" s="27"/>
      <c r="AD62" s="27"/>
      <c r="AE62" s="27"/>
      <c r="AF62" s="27"/>
      <c r="AG62" s="27"/>
      <c r="AH62" s="27"/>
      <c r="AI62" s="27"/>
    </row>
    <row r="63" spans="1:35" s="28" customFormat="1" hidden="1">
      <c r="A63" s="25" t="s">
        <v>224</v>
      </c>
      <c r="B63" s="25">
        <v>179</v>
      </c>
      <c r="C63" s="25" t="s">
        <v>681</v>
      </c>
      <c r="D63" s="26">
        <f>INDEX(asluku!C$6:C$325,MATCH('Lausuntopyyntö Kunnallisha'!$B$9:$B$303,asluku!$A$6:$A$325,0),1,1)</f>
        <v>132062</v>
      </c>
      <c r="E63" s="25" t="s">
        <v>99</v>
      </c>
      <c r="F63" s="25" t="str">
        <f t="shared" si="0"/>
        <v>yli 100 000</v>
      </c>
      <c r="G63" s="25" t="s">
        <v>225</v>
      </c>
      <c r="H63" s="25"/>
      <c r="I63" s="25"/>
      <c r="J63" s="25"/>
      <c r="K63" s="25"/>
      <c r="L63" s="25"/>
      <c r="M63" s="25"/>
      <c r="N63" s="25"/>
      <c r="O63" s="25"/>
      <c r="P63" s="27"/>
      <c r="Q63" s="27"/>
      <c r="R63" s="27"/>
      <c r="S63" s="27"/>
      <c r="T63" s="27"/>
      <c r="U63" s="27"/>
      <c r="V63" s="27"/>
      <c r="W63" s="27"/>
      <c r="X63" s="27"/>
      <c r="Y63" s="27"/>
      <c r="Z63" s="27"/>
      <c r="AA63" s="27"/>
      <c r="AB63" s="27"/>
      <c r="AC63" s="27"/>
      <c r="AD63" s="27"/>
      <c r="AE63" s="27"/>
      <c r="AF63" s="27"/>
      <c r="AG63" s="27"/>
      <c r="AH63" s="27"/>
      <c r="AI63" s="27"/>
    </row>
    <row r="64" spans="1:35" s="28" customFormat="1" hidden="1">
      <c r="A64" s="25" t="s">
        <v>243</v>
      </c>
      <c r="B64" s="25">
        <v>181</v>
      </c>
      <c r="C64" s="25" t="s">
        <v>691</v>
      </c>
      <c r="D64" s="26">
        <f>INDEX(asluku!C$6:C$325,MATCH('Lausuntopyyntö Kunnallisha'!$B$9:$B$303,asluku!$A$6:$A$325,0),1,1)</f>
        <v>2003</v>
      </c>
      <c r="E64" s="25" t="s">
        <v>23</v>
      </c>
      <c r="F64" s="25" t="str">
        <f t="shared" si="0"/>
        <v>alle 10 000</v>
      </c>
      <c r="G64" s="25" t="s">
        <v>244</v>
      </c>
      <c r="H64" s="25"/>
      <c r="I64" s="25"/>
      <c r="J64" s="25"/>
      <c r="K64" s="25"/>
      <c r="L64" s="25"/>
      <c r="M64" s="25"/>
      <c r="N64" s="25"/>
      <c r="O64" s="25"/>
      <c r="P64" s="27"/>
      <c r="Q64" s="27"/>
      <c r="R64" s="27"/>
      <c r="S64" s="27"/>
      <c r="T64" s="27"/>
      <c r="U64" s="27"/>
      <c r="V64" s="27"/>
      <c r="W64" s="27"/>
      <c r="X64" s="27"/>
      <c r="Y64" s="27"/>
      <c r="Z64" s="27"/>
      <c r="AA64" s="27"/>
      <c r="AB64" s="27"/>
      <c r="AC64" s="27"/>
      <c r="AD64" s="27"/>
      <c r="AE64" s="27"/>
      <c r="AF64" s="27"/>
      <c r="AG64" s="27"/>
      <c r="AH64" s="27"/>
      <c r="AI64" s="27"/>
    </row>
    <row r="65" spans="1:35" s="28" customFormat="1" hidden="1">
      <c r="A65" s="25" t="s">
        <v>347</v>
      </c>
      <c r="B65" s="25">
        <v>182</v>
      </c>
      <c r="C65" s="25" t="s">
        <v>745</v>
      </c>
      <c r="D65" s="26">
        <f>INDEX(asluku!C$6:C$325,MATCH('Lausuntopyyntö Kunnallisha'!$B$9:$B$303,asluku!$A$6:$A$325,0),1,1)</f>
        <v>22507</v>
      </c>
      <c r="E65" s="25" t="s">
        <v>99</v>
      </c>
      <c r="F65" s="25" t="str">
        <f t="shared" si="0"/>
        <v>10 000-49 999</v>
      </c>
      <c r="G65" s="25" t="s">
        <v>348</v>
      </c>
      <c r="H65" s="25"/>
      <c r="I65" s="25"/>
      <c r="J65" s="25"/>
      <c r="K65" s="25"/>
      <c r="L65" s="25"/>
      <c r="M65" s="25"/>
      <c r="N65" s="25"/>
      <c r="O65" s="25"/>
      <c r="P65" s="27"/>
      <c r="Q65" s="27"/>
      <c r="R65" s="27"/>
      <c r="S65" s="27"/>
      <c r="T65" s="27"/>
      <c r="U65" s="27"/>
      <c r="V65" s="27"/>
      <c r="W65" s="27"/>
      <c r="X65" s="27"/>
      <c r="Y65" s="27"/>
      <c r="Z65" s="27"/>
      <c r="AA65" s="27"/>
      <c r="AB65" s="27"/>
      <c r="AC65" s="27"/>
      <c r="AD65" s="27"/>
      <c r="AE65" s="27"/>
      <c r="AF65" s="27"/>
      <c r="AG65" s="27"/>
      <c r="AH65" s="27"/>
      <c r="AI65" s="27"/>
    </row>
    <row r="66" spans="1:35" s="28" customFormat="1" hidden="1">
      <c r="A66" s="25" t="s">
        <v>212</v>
      </c>
      <c r="B66" s="25">
        <v>186</v>
      </c>
      <c r="C66" s="25" t="s">
        <v>675</v>
      </c>
      <c r="D66" s="26">
        <f>INDEX(asluku!C$6:C$325,MATCH('Lausuntopyyntö Kunnallisha'!$B$9:$B$303,asluku!$A$6:$A$325,0),1,1)</f>
        <v>38966</v>
      </c>
      <c r="E66" s="25" t="s">
        <v>11</v>
      </c>
      <c r="F66" s="25" t="str">
        <f t="shared" si="0"/>
        <v>10 000-49 999</v>
      </c>
      <c r="G66" s="25" t="s">
        <v>213</v>
      </c>
      <c r="H66" s="25"/>
      <c r="I66" s="25"/>
      <c r="J66" s="25"/>
      <c r="K66" s="25"/>
      <c r="L66" s="25"/>
      <c r="M66" s="25"/>
      <c r="N66" s="25"/>
      <c r="O66" s="25"/>
      <c r="P66" s="27"/>
      <c r="Q66" s="27"/>
      <c r="R66" s="27"/>
      <c r="S66" s="27"/>
      <c r="T66" s="27"/>
      <c r="U66" s="27"/>
      <c r="V66" s="27"/>
      <c r="W66" s="27"/>
      <c r="X66" s="27"/>
      <c r="Y66" s="27"/>
      <c r="Z66" s="27"/>
      <c r="AA66" s="27"/>
      <c r="AB66" s="27"/>
      <c r="AC66" s="27"/>
      <c r="AD66" s="27"/>
      <c r="AE66" s="27"/>
      <c r="AF66" s="27"/>
      <c r="AG66" s="27"/>
      <c r="AH66" s="27"/>
      <c r="AI66" s="27"/>
    </row>
    <row r="67" spans="1:35" s="28" customFormat="1" hidden="1">
      <c r="A67" s="25" t="s">
        <v>282</v>
      </c>
      <c r="B67" s="25">
        <v>202</v>
      </c>
      <c r="C67" s="25" t="s">
        <v>711</v>
      </c>
      <c r="D67" s="26">
        <f>INDEX(asluku!C$6:C$325,MATCH('Lausuntopyyntö Kunnallisha'!$B$9:$B$303,asluku!$A$6:$A$325,0),1,1)</f>
        <v>31081</v>
      </c>
      <c r="E67" s="25" t="s">
        <v>87</v>
      </c>
      <c r="F67" s="25" t="str">
        <f t="shared" si="0"/>
        <v>10 000-49 999</v>
      </c>
      <c r="G67" s="25" t="s">
        <v>283</v>
      </c>
      <c r="H67" s="25"/>
      <c r="I67" s="25"/>
      <c r="J67" s="25"/>
      <c r="K67" s="25"/>
      <c r="L67" s="25"/>
      <c r="M67" s="25"/>
      <c r="N67" s="25"/>
      <c r="O67" s="25"/>
      <c r="P67" s="27"/>
      <c r="Q67" s="27"/>
      <c r="R67" s="27"/>
      <c r="S67" s="27"/>
      <c r="T67" s="27"/>
      <c r="U67" s="27"/>
      <c r="V67" s="27"/>
      <c r="W67" s="27"/>
      <c r="X67" s="27"/>
      <c r="Y67" s="27"/>
      <c r="Z67" s="27"/>
      <c r="AA67" s="27"/>
      <c r="AB67" s="27"/>
      <c r="AC67" s="27"/>
      <c r="AD67" s="27"/>
      <c r="AE67" s="27"/>
      <c r="AF67" s="27"/>
      <c r="AG67" s="27"/>
      <c r="AH67" s="27"/>
      <c r="AI67" s="27"/>
    </row>
    <row r="68" spans="1:35" s="28" customFormat="1" hidden="1">
      <c r="A68" s="25" t="s">
        <v>89</v>
      </c>
      <c r="B68" s="25">
        <v>204</v>
      </c>
      <c r="C68" s="25" t="s">
        <v>612</v>
      </c>
      <c r="D68" s="26">
        <f>INDEX(asluku!C$6:C$325,MATCH('Lausuntopyyntö Kunnallisha'!$B$9:$B$303,asluku!$A$6:$A$325,0),1,1)</f>
        <v>3385</v>
      </c>
      <c r="E68" s="25" t="s">
        <v>38</v>
      </c>
      <c r="F68" s="25" t="str">
        <f t="shared" si="0"/>
        <v>alle 10 000</v>
      </c>
      <c r="G68" s="25" t="s">
        <v>90</v>
      </c>
      <c r="H68" s="25"/>
      <c r="I68" s="25"/>
      <c r="J68" s="25"/>
      <c r="K68" s="25"/>
      <c r="L68" s="25"/>
      <c r="M68" s="25"/>
      <c r="N68" s="25"/>
      <c r="O68" s="25"/>
      <c r="P68" s="27"/>
      <c r="Q68" s="27"/>
      <c r="R68" s="27"/>
      <c r="S68" s="27"/>
      <c r="T68" s="27"/>
      <c r="U68" s="27"/>
      <c r="V68" s="27"/>
      <c r="W68" s="27"/>
      <c r="X68" s="27"/>
      <c r="Y68" s="27"/>
      <c r="Z68" s="27"/>
      <c r="AA68" s="27"/>
      <c r="AB68" s="27"/>
      <c r="AC68" s="27"/>
      <c r="AD68" s="27"/>
      <c r="AE68" s="27"/>
      <c r="AF68" s="27"/>
      <c r="AG68" s="27"/>
      <c r="AH68" s="27"/>
      <c r="AI68" s="27"/>
    </row>
    <row r="69" spans="1:35" s="28" customFormat="1" hidden="1">
      <c r="A69" s="25" t="s">
        <v>520</v>
      </c>
      <c r="B69" s="25">
        <v>205</v>
      </c>
      <c r="C69" s="25" t="s">
        <v>834</v>
      </c>
      <c r="D69" s="26">
        <f>INDEX(asluku!C$6:C$325,MATCH('Lausuntopyyntö Kunnallisha'!$B$9:$B$303,asluku!$A$6:$A$325,0),1,1)</f>
        <v>38045</v>
      </c>
      <c r="E69" s="25" t="s">
        <v>14</v>
      </c>
      <c r="F69" s="25" t="str">
        <f t="shared" si="0"/>
        <v>10 000-49 999</v>
      </c>
      <c r="G69" s="25" t="s">
        <v>521</v>
      </c>
      <c r="H69" s="25"/>
      <c r="I69" s="25"/>
      <c r="J69" s="25"/>
      <c r="K69" s="25"/>
      <c r="L69" s="25"/>
      <c r="M69" s="25"/>
      <c r="N69" s="25"/>
      <c r="O69" s="25"/>
      <c r="P69" s="27"/>
      <c r="Q69" s="27"/>
      <c r="R69" s="27"/>
      <c r="S69" s="27"/>
      <c r="T69" s="27"/>
      <c r="U69" s="27"/>
      <c r="V69" s="27"/>
      <c r="W69" s="27"/>
      <c r="X69" s="27"/>
      <c r="Y69" s="27"/>
      <c r="Z69" s="27"/>
      <c r="AA69" s="27"/>
      <c r="AB69" s="27"/>
      <c r="AC69" s="27"/>
      <c r="AD69" s="27"/>
      <c r="AE69" s="27"/>
      <c r="AF69" s="27"/>
      <c r="AG69" s="27"/>
      <c r="AH69" s="27"/>
      <c r="AI69" s="27"/>
    </row>
    <row r="70" spans="1:35" s="28" customFormat="1" hidden="1">
      <c r="A70" s="25" t="s">
        <v>538</v>
      </c>
      <c r="B70" s="25">
        <v>211</v>
      </c>
      <c r="C70" s="25" t="s">
        <v>843</v>
      </c>
      <c r="D70" s="26">
        <f>INDEX(asluku!C$6:C$325,MATCH('Lausuntopyyntö Kunnallisha'!$B$9:$B$303,asluku!$A$6:$A$325,0),1,1)</f>
        <v>29891</v>
      </c>
      <c r="E70" s="25" t="s">
        <v>55</v>
      </c>
      <c r="F70" s="25" t="str">
        <f t="shared" si="0"/>
        <v>10 000-49 999</v>
      </c>
      <c r="G70" s="25"/>
      <c r="H70" s="25"/>
      <c r="I70" s="25"/>
      <c r="J70" s="25"/>
      <c r="K70" s="25"/>
      <c r="L70" s="25"/>
      <c r="M70" s="25"/>
      <c r="N70" s="25"/>
      <c r="O70" s="25"/>
      <c r="P70" s="27"/>
      <c r="Q70" s="27"/>
      <c r="R70" s="27"/>
      <c r="S70" s="27"/>
      <c r="T70" s="27"/>
      <c r="U70" s="27"/>
      <c r="V70" s="27"/>
      <c r="W70" s="27"/>
      <c r="X70" s="27"/>
      <c r="Y70" s="27"/>
      <c r="Z70" s="27"/>
      <c r="AA70" s="27"/>
      <c r="AB70" s="27"/>
      <c r="AC70" s="27"/>
      <c r="AD70" s="27"/>
      <c r="AE70" s="27"/>
      <c r="AF70" s="27"/>
      <c r="AG70" s="27"/>
      <c r="AH70" s="27"/>
      <c r="AI70" s="27"/>
    </row>
    <row r="71" spans="1:35" s="28" customFormat="1" hidden="1">
      <c r="A71" s="25" t="s">
        <v>467</v>
      </c>
      <c r="B71" s="25">
        <v>213</v>
      </c>
      <c r="C71" s="25" t="s">
        <v>807</v>
      </c>
      <c r="D71" s="26">
        <f>INDEX(asluku!C$6:C$325,MATCH('Lausuntopyyntö Kunnallisha'!$B$9:$B$303,asluku!$A$6:$A$325,0),1,1)</f>
        <v>5865</v>
      </c>
      <c r="E71" s="25" t="s">
        <v>77</v>
      </c>
      <c r="F71" s="25" t="str">
        <f t="shared" si="0"/>
        <v>alle 10 000</v>
      </c>
      <c r="G71" s="25" t="s">
        <v>468</v>
      </c>
      <c r="H71" s="25"/>
      <c r="I71" s="25"/>
      <c r="J71" s="25"/>
      <c r="K71" s="25"/>
      <c r="L71" s="25"/>
      <c r="M71" s="25"/>
      <c r="N71" s="25"/>
      <c r="O71" s="25"/>
      <c r="P71" s="27"/>
      <c r="Q71" s="27"/>
      <c r="R71" s="27"/>
      <c r="S71" s="27"/>
      <c r="T71" s="27"/>
      <c r="U71" s="27"/>
      <c r="V71" s="27"/>
      <c r="W71" s="27"/>
      <c r="X71" s="27"/>
      <c r="Y71" s="27"/>
      <c r="Z71" s="27"/>
      <c r="AA71" s="27"/>
      <c r="AB71" s="27"/>
      <c r="AC71" s="27"/>
      <c r="AD71" s="27"/>
      <c r="AE71" s="27"/>
      <c r="AF71" s="27"/>
      <c r="AG71" s="27"/>
      <c r="AH71" s="27"/>
      <c r="AI71" s="27"/>
    </row>
    <row r="72" spans="1:35" s="28" customFormat="1" hidden="1">
      <c r="A72" s="25" t="s">
        <v>205</v>
      </c>
      <c r="B72" s="25">
        <v>214</v>
      </c>
      <c r="C72" s="25" t="s">
        <v>671</v>
      </c>
      <c r="D72" s="26">
        <f>INDEX(asluku!C$6:C$325,MATCH('Lausuntopyyntö Kunnallisha'!$B$9:$B$303,asluku!$A$6:$A$325,0),1,1)</f>
        <v>12078</v>
      </c>
      <c r="E72" s="25" t="s">
        <v>23</v>
      </c>
      <c r="F72" s="25" t="str">
        <f t="shared" si="0"/>
        <v>10 000-49 999</v>
      </c>
      <c r="G72" s="25" t="s">
        <v>206</v>
      </c>
      <c r="H72" s="25"/>
      <c r="I72" s="25"/>
      <c r="J72" s="25"/>
      <c r="K72" s="25"/>
      <c r="L72" s="25"/>
      <c r="M72" s="25"/>
      <c r="N72" s="25"/>
      <c r="O72" s="25"/>
      <c r="P72" s="27"/>
      <c r="Q72" s="27"/>
      <c r="R72" s="27"/>
      <c r="S72" s="27"/>
      <c r="T72" s="27"/>
      <c r="U72" s="27"/>
      <c r="V72" s="27"/>
      <c r="W72" s="27"/>
      <c r="X72" s="27"/>
      <c r="Y72" s="27"/>
      <c r="Z72" s="27"/>
      <c r="AA72" s="27"/>
      <c r="AB72" s="27"/>
      <c r="AC72" s="27"/>
      <c r="AD72" s="27"/>
      <c r="AE72" s="27"/>
      <c r="AF72" s="27"/>
      <c r="AG72" s="27"/>
      <c r="AH72" s="27"/>
      <c r="AI72" s="27"/>
    </row>
    <row r="73" spans="1:35" s="28" customFormat="1" hidden="1">
      <c r="A73" s="25" t="s">
        <v>334</v>
      </c>
      <c r="B73" s="25">
        <v>216</v>
      </c>
      <c r="C73" s="25" t="s">
        <v>738</v>
      </c>
      <c r="D73" s="26">
        <f>INDEX(asluku!C$6:C$325,MATCH('Lausuntopyyntö Kunnallisha'!$B$9:$B$303,asluku!$A$6:$A$325,0),1,1)</f>
        <v>1544</v>
      </c>
      <c r="E73" s="25" t="s">
        <v>99</v>
      </c>
      <c r="F73" s="25" t="str">
        <f t="shared" si="0"/>
        <v>alle 10 000</v>
      </c>
      <c r="G73" s="25" t="s">
        <v>335</v>
      </c>
      <c r="H73" s="25"/>
      <c r="I73" s="25"/>
      <c r="J73" s="25"/>
      <c r="K73" s="25"/>
      <c r="L73" s="25"/>
      <c r="M73" s="25"/>
      <c r="N73" s="25"/>
      <c r="O73" s="25"/>
      <c r="P73" s="27"/>
      <c r="Q73" s="27"/>
      <c r="R73" s="27"/>
      <c r="S73" s="27"/>
      <c r="T73" s="27"/>
      <c r="U73" s="27"/>
      <c r="V73" s="27"/>
      <c r="W73" s="27"/>
      <c r="X73" s="27"/>
      <c r="Y73" s="27"/>
      <c r="Z73" s="27"/>
      <c r="AA73" s="27"/>
      <c r="AB73" s="27"/>
      <c r="AC73" s="27"/>
      <c r="AD73" s="27"/>
      <c r="AE73" s="27"/>
      <c r="AF73" s="27"/>
      <c r="AG73" s="27"/>
      <c r="AH73" s="27"/>
      <c r="AI73" s="27"/>
    </row>
    <row r="74" spans="1:35" s="28" customFormat="1" hidden="1">
      <c r="A74" s="25" t="s">
        <v>507</v>
      </c>
      <c r="B74" s="25">
        <v>217</v>
      </c>
      <c r="C74" s="25" t="s">
        <v>827</v>
      </c>
      <c r="D74" s="26">
        <f>INDEX(asluku!C$6:C$325,MATCH('Lausuntopyyntö Kunnallisha'!$B$9:$B$303,asluku!$A$6:$A$325,0),1,1)</f>
        <v>5697</v>
      </c>
      <c r="E74" s="25" t="s">
        <v>43</v>
      </c>
      <c r="F74" s="25" t="str">
        <f t="shared" ref="F74:F137" si="1">IF(D74&lt;10000,"alle 10 000",IF(D74&lt;50000,"10 000-49 999",IF(D74&lt;100000,"50 000-99 999",IF(D74&gt;99999,"yli 100 000"))))</f>
        <v>alle 10 000</v>
      </c>
      <c r="G74" s="25" t="s">
        <v>508</v>
      </c>
      <c r="H74" s="25"/>
      <c r="I74" s="25"/>
      <c r="J74" s="25"/>
      <c r="K74" s="25"/>
      <c r="L74" s="25"/>
      <c r="M74" s="25"/>
      <c r="N74" s="25"/>
      <c r="O74" s="25"/>
      <c r="P74" s="27"/>
      <c r="Q74" s="27"/>
      <c r="R74" s="27"/>
      <c r="S74" s="27"/>
      <c r="T74" s="27"/>
      <c r="U74" s="27"/>
      <c r="V74" s="27"/>
      <c r="W74" s="27"/>
      <c r="X74" s="27"/>
      <c r="Y74" s="27"/>
      <c r="Z74" s="27"/>
      <c r="AA74" s="27"/>
      <c r="AB74" s="27"/>
      <c r="AC74" s="27"/>
      <c r="AD74" s="27"/>
      <c r="AE74" s="27"/>
      <c r="AF74" s="27"/>
      <c r="AG74" s="27"/>
      <c r="AH74" s="27"/>
      <c r="AI74" s="27"/>
    </row>
    <row r="75" spans="1:35" s="28" customFormat="1" hidden="1">
      <c r="A75" s="25" t="s">
        <v>368</v>
      </c>
      <c r="B75" s="25">
        <v>218</v>
      </c>
      <c r="C75" s="25" t="s">
        <v>756</v>
      </c>
      <c r="D75" s="26">
        <f>INDEX(asluku!C$6:C$325,MATCH('Lausuntopyyntö Kunnallisha'!$B$9:$B$303,asluku!$A$6:$A$325,0),1,1)</f>
        <v>1527</v>
      </c>
      <c r="E75" s="25" t="s">
        <v>30</v>
      </c>
      <c r="F75" s="25" t="str">
        <f t="shared" si="1"/>
        <v>alle 10 000</v>
      </c>
      <c r="G75" s="25" t="s">
        <v>369</v>
      </c>
      <c r="H75" s="25"/>
      <c r="I75" s="25"/>
      <c r="J75" s="25"/>
      <c r="K75" s="25"/>
      <c r="L75" s="25"/>
      <c r="M75" s="25"/>
      <c r="N75" s="25"/>
      <c r="O75" s="25"/>
      <c r="P75" s="27"/>
      <c r="Q75" s="27"/>
      <c r="R75" s="27"/>
      <c r="S75" s="27"/>
      <c r="T75" s="27"/>
      <c r="U75" s="27"/>
      <c r="V75" s="27"/>
      <c r="W75" s="27"/>
      <c r="X75" s="27"/>
      <c r="Y75" s="27"/>
      <c r="Z75" s="27"/>
      <c r="AA75" s="27"/>
      <c r="AB75" s="27"/>
      <c r="AC75" s="27"/>
      <c r="AD75" s="27"/>
      <c r="AE75" s="27"/>
      <c r="AF75" s="27"/>
      <c r="AG75" s="27"/>
      <c r="AH75" s="27"/>
      <c r="AI75" s="27"/>
    </row>
    <row r="76" spans="1:35" s="28" customFormat="1" hidden="1">
      <c r="A76" s="25" t="s">
        <v>355</v>
      </c>
      <c r="B76" s="25">
        <v>223</v>
      </c>
      <c r="C76" s="25" t="s">
        <v>749</v>
      </c>
      <c r="D76" s="26">
        <f>INDEX(asluku!C$6:C$325,MATCH('Lausuntopyyntö Kunnallisha'!$B$9:$B$303,asluku!$A$6:$A$325,0),1,1)</f>
        <v>1492</v>
      </c>
      <c r="E76" s="25" t="s">
        <v>11</v>
      </c>
      <c r="F76" s="25" t="str">
        <f t="shared" si="1"/>
        <v>alle 10 000</v>
      </c>
      <c r="G76" s="25" t="s">
        <v>12</v>
      </c>
      <c r="H76" s="25"/>
      <c r="I76" s="25"/>
      <c r="J76" s="25"/>
      <c r="K76" s="25"/>
      <c r="L76" s="25"/>
      <c r="M76" s="25"/>
      <c r="N76" s="25"/>
      <c r="O76" s="25"/>
      <c r="P76" s="27"/>
      <c r="Q76" s="27"/>
      <c r="R76" s="27"/>
      <c r="S76" s="27"/>
      <c r="T76" s="27"/>
      <c r="U76" s="27"/>
      <c r="V76" s="27"/>
      <c r="W76" s="27"/>
      <c r="X76" s="27"/>
      <c r="Y76" s="27"/>
      <c r="Z76" s="27"/>
      <c r="AA76" s="27"/>
      <c r="AB76" s="27"/>
      <c r="AC76" s="27"/>
      <c r="AD76" s="27"/>
      <c r="AE76" s="27"/>
      <c r="AF76" s="27"/>
      <c r="AG76" s="27"/>
      <c r="AH76" s="27"/>
      <c r="AI76" s="27"/>
    </row>
    <row r="77" spans="1:35" s="28" customFormat="1" hidden="1">
      <c r="A77" s="25" t="s">
        <v>473</v>
      </c>
      <c r="B77" s="25">
        <v>224</v>
      </c>
      <c r="C77" s="25" t="s">
        <v>810</v>
      </c>
      <c r="D77" s="26">
        <f>INDEX(asluku!C$6:C$325,MATCH('Lausuntopyyntö Kunnallisha'!$B$9:$B$303,asluku!$A$6:$A$325,0),1,1)</f>
        <v>9190</v>
      </c>
      <c r="E77" s="25" t="s">
        <v>11</v>
      </c>
      <c r="F77" s="25" t="str">
        <f t="shared" si="1"/>
        <v>alle 10 000</v>
      </c>
      <c r="G77" s="25" t="s">
        <v>474</v>
      </c>
      <c r="H77" s="25"/>
      <c r="I77" s="25"/>
      <c r="J77" s="25"/>
      <c r="K77" s="25"/>
      <c r="L77" s="25"/>
      <c r="M77" s="25"/>
      <c r="N77" s="25"/>
      <c r="O77" s="25"/>
      <c r="P77" s="27"/>
      <c r="Q77" s="27"/>
      <c r="R77" s="27"/>
      <c r="S77" s="27"/>
      <c r="T77" s="27"/>
      <c r="U77" s="27"/>
      <c r="V77" s="27"/>
      <c r="W77" s="27"/>
      <c r="X77" s="27"/>
      <c r="Y77" s="27"/>
      <c r="Z77" s="27"/>
      <c r="AA77" s="27"/>
      <c r="AB77" s="27"/>
      <c r="AC77" s="27"/>
      <c r="AD77" s="27"/>
      <c r="AE77" s="27"/>
      <c r="AF77" s="27"/>
      <c r="AG77" s="27"/>
      <c r="AH77" s="27"/>
      <c r="AI77" s="27"/>
    </row>
    <row r="78" spans="1:35" s="28" customFormat="1" hidden="1">
      <c r="A78" s="25" t="s">
        <v>452</v>
      </c>
      <c r="B78" s="25">
        <v>226</v>
      </c>
      <c r="C78" s="25" t="s">
        <v>799</v>
      </c>
      <c r="D78" s="26">
        <f>INDEX(asluku!C$6:C$325,MATCH('Lausuntopyyntö Kunnallisha'!$B$9:$B$303,asluku!$A$6:$A$325,0),1,1)</f>
        <v>4462</v>
      </c>
      <c r="E78" s="25" t="s">
        <v>99</v>
      </c>
      <c r="F78" s="25" t="str">
        <f t="shared" si="1"/>
        <v>alle 10 000</v>
      </c>
      <c r="G78" s="25" t="s">
        <v>453</v>
      </c>
      <c r="H78" s="25"/>
      <c r="I78" s="25"/>
      <c r="J78" s="25"/>
      <c r="K78" s="25"/>
      <c r="L78" s="25"/>
      <c r="M78" s="25"/>
      <c r="N78" s="25"/>
      <c r="O78" s="25"/>
      <c r="P78" s="27"/>
      <c r="Q78" s="27"/>
      <c r="R78" s="27"/>
      <c r="S78" s="27"/>
      <c r="T78" s="27"/>
      <c r="U78" s="27"/>
      <c r="V78" s="27"/>
      <c r="W78" s="27"/>
      <c r="X78" s="27"/>
      <c r="Y78" s="27"/>
      <c r="Z78" s="27"/>
      <c r="AA78" s="27"/>
      <c r="AB78" s="27"/>
      <c r="AC78" s="27"/>
      <c r="AD78" s="27"/>
      <c r="AE78" s="27"/>
      <c r="AF78" s="27"/>
      <c r="AG78" s="27"/>
      <c r="AH78" s="27"/>
      <c r="AI78" s="27"/>
    </row>
    <row r="79" spans="1:35" s="28" customFormat="1" hidden="1">
      <c r="A79" s="25" t="s">
        <v>292</v>
      </c>
      <c r="B79" s="25">
        <v>230</v>
      </c>
      <c r="C79" s="25" t="s">
        <v>716</v>
      </c>
      <c r="D79" s="26">
        <f>INDEX(asluku!C$6:C$325,MATCH('Lausuntopyyntö Kunnallisha'!$B$9:$B$303,asluku!$A$6:$A$325,0),1,1)</f>
        <v>2599</v>
      </c>
      <c r="E79" s="25" t="s">
        <v>23</v>
      </c>
      <c r="F79" s="25" t="str">
        <f t="shared" si="1"/>
        <v>alle 10 000</v>
      </c>
      <c r="G79" s="25" t="s">
        <v>293</v>
      </c>
      <c r="H79" s="25"/>
      <c r="I79" s="25"/>
      <c r="J79" s="25"/>
      <c r="K79" s="25"/>
      <c r="L79" s="25"/>
      <c r="M79" s="25"/>
      <c r="N79" s="25"/>
      <c r="O79" s="25"/>
      <c r="P79" s="27"/>
      <c r="Q79" s="27"/>
      <c r="R79" s="27"/>
      <c r="S79" s="27"/>
      <c r="T79" s="27"/>
      <c r="U79" s="27"/>
      <c r="V79" s="27"/>
      <c r="W79" s="27"/>
      <c r="X79" s="27"/>
      <c r="Y79" s="27"/>
      <c r="Z79" s="27"/>
      <c r="AA79" s="27"/>
      <c r="AB79" s="27"/>
      <c r="AC79" s="27"/>
      <c r="AD79" s="27"/>
      <c r="AE79" s="27"/>
      <c r="AF79" s="27"/>
      <c r="AG79" s="27"/>
      <c r="AH79" s="27"/>
      <c r="AI79" s="27"/>
    </row>
    <row r="80" spans="1:35" s="28" customFormat="1" hidden="1">
      <c r="A80" s="25" t="s">
        <v>495</v>
      </c>
      <c r="B80" s="25">
        <v>231</v>
      </c>
      <c r="C80" s="25" t="s">
        <v>820</v>
      </c>
      <c r="D80" s="26">
        <f>INDEX(asluku!C$6:C$325,MATCH('Lausuntopyyntö Kunnallisha'!$B$9:$B$303,asluku!$A$6:$A$325,0),1,1)</f>
        <v>1404</v>
      </c>
      <c r="E80" s="25" t="s">
        <v>6</v>
      </c>
      <c r="F80" s="25" t="str">
        <f t="shared" si="1"/>
        <v>alle 10 000</v>
      </c>
      <c r="G80" s="25" t="s">
        <v>496</v>
      </c>
      <c r="H80" s="25"/>
      <c r="I80" s="25"/>
      <c r="J80" s="25"/>
      <c r="K80" s="25"/>
      <c r="L80" s="25"/>
      <c r="M80" s="25"/>
      <c r="N80" s="25"/>
      <c r="O80" s="25"/>
      <c r="P80" s="27"/>
      <c r="Q80" s="27"/>
      <c r="R80" s="27"/>
      <c r="S80" s="27"/>
      <c r="T80" s="27"/>
      <c r="U80" s="27"/>
      <c r="V80" s="27"/>
      <c r="W80" s="27"/>
      <c r="X80" s="27"/>
      <c r="Y80" s="27"/>
      <c r="Z80" s="27"/>
      <c r="AA80" s="27"/>
      <c r="AB80" s="27"/>
      <c r="AC80" s="27"/>
      <c r="AD80" s="27"/>
      <c r="AE80" s="27"/>
      <c r="AF80" s="27"/>
      <c r="AG80" s="27"/>
      <c r="AH80" s="27"/>
      <c r="AI80" s="27"/>
    </row>
    <row r="81" spans="1:35" s="28" customFormat="1" hidden="1">
      <c r="A81" s="25" t="s">
        <v>534</v>
      </c>
      <c r="B81" s="25">
        <v>233</v>
      </c>
      <c r="C81" s="25" t="s">
        <v>841</v>
      </c>
      <c r="D81" s="26">
        <f>INDEX(asluku!C$6:C$325,MATCH('Lausuntopyyntö Kunnallisha'!$B$9:$B$303,asluku!$A$6:$A$325,0),1,1)</f>
        <v>17265</v>
      </c>
      <c r="E81" s="25" t="s">
        <v>30</v>
      </c>
      <c r="F81" s="25" t="str">
        <f t="shared" si="1"/>
        <v>10 000-49 999</v>
      </c>
      <c r="G81" s="25" t="s">
        <v>535</v>
      </c>
      <c r="H81" s="25"/>
      <c r="I81" s="25"/>
      <c r="J81" s="25"/>
      <c r="K81" s="25"/>
      <c r="L81" s="25"/>
      <c r="M81" s="25"/>
      <c r="N81" s="25"/>
      <c r="O81" s="25"/>
      <c r="P81" s="27"/>
      <c r="Q81" s="27"/>
      <c r="R81" s="27"/>
      <c r="S81" s="27"/>
      <c r="T81" s="27"/>
      <c r="U81" s="27"/>
      <c r="V81" s="27"/>
      <c r="W81" s="27"/>
      <c r="X81" s="27"/>
      <c r="Y81" s="27"/>
      <c r="Z81" s="27"/>
      <c r="AA81" s="27"/>
      <c r="AB81" s="27"/>
      <c r="AC81" s="27"/>
      <c r="AD81" s="27"/>
      <c r="AE81" s="27"/>
      <c r="AF81" s="27"/>
      <c r="AG81" s="27"/>
      <c r="AH81" s="27"/>
      <c r="AI81" s="27"/>
    </row>
    <row r="82" spans="1:35" s="28" customFormat="1" hidden="1">
      <c r="A82" s="25" t="s">
        <v>423</v>
      </c>
      <c r="B82" s="25">
        <v>235</v>
      </c>
      <c r="C82" s="25" t="s">
        <v>784</v>
      </c>
      <c r="D82" s="26">
        <f>INDEX(asluku!C$6:C$325,MATCH('Lausuntopyyntö Kunnallisha'!$B$9:$B$303,asluku!$A$6:$A$325,0),1,1)</f>
        <v>8807</v>
      </c>
      <c r="E82" s="25" t="s">
        <v>11</v>
      </c>
      <c r="F82" s="25" t="str">
        <f t="shared" si="1"/>
        <v>alle 10 000</v>
      </c>
      <c r="G82" s="25" t="s">
        <v>424</v>
      </c>
      <c r="H82" s="25"/>
      <c r="I82" s="25"/>
      <c r="J82" s="25"/>
      <c r="K82" s="25"/>
      <c r="L82" s="25"/>
      <c r="M82" s="25"/>
      <c r="N82" s="25"/>
      <c r="O82" s="25"/>
      <c r="P82" s="27"/>
      <c r="Q82" s="27"/>
      <c r="R82" s="27"/>
      <c r="S82" s="27"/>
      <c r="T82" s="27"/>
      <c r="U82" s="27"/>
      <c r="V82" s="27"/>
      <c r="W82" s="27"/>
      <c r="X82" s="27"/>
      <c r="Y82" s="27"/>
      <c r="Z82" s="27"/>
      <c r="AA82" s="27"/>
      <c r="AB82" s="27"/>
      <c r="AC82" s="27"/>
      <c r="AD82" s="27"/>
      <c r="AE82" s="27"/>
      <c r="AF82" s="27"/>
      <c r="AG82" s="27"/>
      <c r="AH82" s="27"/>
      <c r="AI82" s="27"/>
    </row>
    <row r="83" spans="1:35" s="28" customFormat="1" hidden="1">
      <c r="A83" s="25" t="s">
        <v>42</v>
      </c>
      <c r="B83" s="25">
        <v>236</v>
      </c>
      <c r="C83" s="25" t="s">
        <v>591</v>
      </c>
      <c r="D83" s="26">
        <f>INDEX(asluku!C$6:C$325,MATCH('Lausuntopyyntö Kunnallisha'!$B$9:$B$303,asluku!$A$6:$A$325,0),1,1)</f>
        <v>4280</v>
      </c>
      <c r="E83" s="25" t="s">
        <v>43</v>
      </c>
      <c r="F83" s="25" t="str">
        <f t="shared" si="1"/>
        <v>alle 10 000</v>
      </c>
      <c r="G83" s="25" t="s">
        <v>44</v>
      </c>
      <c r="H83" s="25"/>
      <c r="I83" s="25"/>
      <c r="J83" s="25"/>
      <c r="K83" s="25"/>
      <c r="L83" s="25"/>
      <c r="M83" s="25"/>
      <c r="N83" s="25"/>
      <c r="O83" s="25"/>
      <c r="P83" s="27"/>
      <c r="Q83" s="27"/>
      <c r="R83" s="27"/>
      <c r="S83" s="27"/>
      <c r="T83" s="27"/>
      <c r="U83" s="27"/>
      <c r="V83" s="27"/>
      <c r="W83" s="27"/>
      <c r="X83" s="27"/>
      <c r="Y83" s="27"/>
      <c r="Z83" s="27"/>
      <c r="AA83" s="27"/>
      <c r="AB83" s="27"/>
      <c r="AC83" s="27"/>
      <c r="AD83" s="27"/>
      <c r="AE83" s="27"/>
      <c r="AF83" s="27"/>
      <c r="AG83" s="27"/>
      <c r="AH83" s="27"/>
      <c r="AI83" s="27"/>
    </row>
    <row r="84" spans="1:35" s="28" customFormat="1" hidden="1">
      <c r="A84" s="25" t="s">
        <v>195</v>
      </c>
      <c r="B84" s="25">
        <v>239</v>
      </c>
      <c r="C84" s="25" t="s">
        <v>666</v>
      </c>
      <c r="D84" s="26">
        <f>INDEX(asluku!C$6:C$325,MATCH('Lausuntopyyntö Kunnallisha'!$B$9:$B$303,asluku!$A$6:$A$325,0),1,1)</f>
        <v>2524</v>
      </c>
      <c r="E84" s="25" t="s">
        <v>38</v>
      </c>
      <c r="F84" s="25" t="str">
        <f t="shared" si="1"/>
        <v>alle 10 000</v>
      </c>
      <c r="G84" s="25" t="s">
        <v>196</v>
      </c>
      <c r="H84" s="25"/>
      <c r="I84" s="25"/>
      <c r="J84" s="25"/>
      <c r="K84" s="25"/>
      <c r="L84" s="25"/>
      <c r="M84" s="25"/>
      <c r="N84" s="25"/>
      <c r="O84" s="25"/>
      <c r="P84" s="27"/>
      <c r="Q84" s="27"/>
      <c r="R84" s="27"/>
      <c r="S84" s="27"/>
      <c r="T84" s="27"/>
      <c r="U84" s="27"/>
      <c r="V84" s="27"/>
      <c r="W84" s="27"/>
      <c r="X84" s="27"/>
      <c r="Y84" s="27"/>
      <c r="Z84" s="27"/>
      <c r="AA84" s="27"/>
      <c r="AB84" s="27"/>
      <c r="AC84" s="27"/>
      <c r="AD84" s="27"/>
      <c r="AE84" s="27"/>
      <c r="AF84" s="27"/>
      <c r="AG84" s="27"/>
      <c r="AH84" s="27"/>
      <c r="AI84" s="27"/>
    </row>
    <row r="85" spans="1:35" s="28" customFormat="1" hidden="1">
      <c r="A85" s="25" t="s">
        <v>153</v>
      </c>
      <c r="B85" s="25">
        <v>240</v>
      </c>
      <c r="C85" s="25" t="s">
        <v>645</v>
      </c>
      <c r="D85" s="26">
        <f>INDEX(asluku!C$6:C$325,MATCH('Lausuntopyyntö Kunnallisha'!$B$9:$B$303,asluku!$A$6:$A$325,0),1,1)</f>
        <v>22399</v>
      </c>
      <c r="E85" s="25" t="s">
        <v>48</v>
      </c>
      <c r="F85" s="25" t="str">
        <f t="shared" si="1"/>
        <v>10 000-49 999</v>
      </c>
      <c r="G85" s="25" t="s">
        <v>154</v>
      </c>
      <c r="H85" s="25"/>
      <c r="I85" s="25"/>
      <c r="J85" s="25"/>
      <c r="K85" s="25"/>
      <c r="L85" s="25"/>
      <c r="M85" s="25"/>
      <c r="N85" s="25"/>
      <c r="O85" s="25"/>
      <c r="P85" s="27"/>
      <c r="Q85" s="27"/>
      <c r="R85" s="27"/>
      <c r="S85" s="27"/>
      <c r="T85" s="27"/>
      <c r="U85" s="27"/>
      <c r="V85" s="27"/>
      <c r="W85" s="27"/>
      <c r="X85" s="27"/>
      <c r="Y85" s="27"/>
      <c r="Z85" s="27"/>
      <c r="AA85" s="27"/>
      <c r="AB85" s="27"/>
      <c r="AC85" s="27"/>
      <c r="AD85" s="27"/>
      <c r="AE85" s="27"/>
      <c r="AF85" s="27"/>
      <c r="AG85" s="27"/>
      <c r="AH85" s="27"/>
      <c r="AI85" s="27"/>
    </row>
    <row r="86" spans="1:35" s="28" customFormat="1" hidden="1">
      <c r="A86" s="25" t="s">
        <v>477</v>
      </c>
      <c r="B86" s="25">
        <v>320</v>
      </c>
      <c r="C86" s="25" t="s">
        <v>812</v>
      </c>
      <c r="D86" s="26">
        <f>INDEX(asluku!C$6:C$325,MATCH('Lausuntopyyntö Kunnallisha'!$B$9:$B$303,asluku!$A$6:$A$325,0),1,1)</f>
        <v>8295</v>
      </c>
      <c r="E86" s="25" t="s">
        <v>48</v>
      </c>
      <c r="F86" s="25" t="str">
        <f t="shared" si="1"/>
        <v>alle 10 000</v>
      </c>
      <c r="G86" s="25" t="s">
        <v>478</v>
      </c>
      <c r="H86" s="25"/>
      <c r="I86" s="25"/>
      <c r="J86" s="25"/>
      <c r="K86" s="25"/>
      <c r="L86" s="25"/>
      <c r="M86" s="25"/>
      <c r="N86" s="25"/>
      <c r="O86" s="25"/>
      <c r="P86" s="27"/>
      <c r="Q86" s="27"/>
      <c r="R86" s="27"/>
      <c r="S86" s="27"/>
      <c r="T86" s="27"/>
      <c r="U86" s="27"/>
      <c r="V86" s="27"/>
      <c r="W86" s="27"/>
      <c r="X86" s="27"/>
      <c r="Y86" s="27"/>
      <c r="Z86" s="27"/>
      <c r="AA86" s="27"/>
      <c r="AB86" s="27"/>
      <c r="AC86" s="27"/>
      <c r="AD86" s="27"/>
      <c r="AE86" s="27"/>
      <c r="AF86" s="27"/>
      <c r="AG86" s="27"/>
      <c r="AH86" s="27"/>
      <c r="AI86" s="27"/>
    </row>
    <row r="87" spans="1:35" s="28" customFormat="1" hidden="1">
      <c r="A87" s="25" t="s">
        <v>181</v>
      </c>
      <c r="B87" s="25">
        <v>241</v>
      </c>
      <c r="C87" s="25" t="s">
        <v>659</v>
      </c>
      <c r="D87" s="26">
        <f>INDEX(asluku!C$6:C$325,MATCH('Lausuntopyyntö Kunnallisha'!$B$9:$B$303,asluku!$A$6:$A$325,0),1,1)</f>
        <v>8572</v>
      </c>
      <c r="E87" s="25" t="s">
        <v>48</v>
      </c>
      <c r="F87" s="25" t="str">
        <f t="shared" si="1"/>
        <v>alle 10 000</v>
      </c>
      <c r="G87" s="25" t="s">
        <v>182</v>
      </c>
      <c r="H87" s="25"/>
      <c r="I87" s="25"/>
      <c r="J87" s="25"/>
      <c r="K87" s="25"/>
      <c r="L87" s="25"/>
      <c r="M87" s="25"/>
      <c r="N87" s="25"/>
      <c r="O87" s="25"/>
      <c r="P87" s="27"/>
      <c r="Q87" s="27"/>
      <c r="R87" s="27"/>
      <c r="S87" s="27"/>
      <c r="T87" s="27"/>
      <c r="U87" s="27"/>
      <c r="V87" s="27"/>
      <c r="W87" s="27"/>
      <c r="X87" s="27"/>
      <c r="Y87" s="27"/>
      <c r="Z87" s="27"/>
      <c r="AA87" s="27"/>
      <c r="AB87" s="27"/>
      <c r="AC87" s="27"/>
      <c r="AD87" s="27"/>
      <c r="AE87" s="27"/>
      <c r="AF87" s="27"/>
      <c r="AG87" s="27"/>
      <c r="AH87" s="27"/>
      <c r="AI87" s="27"/>
    </row>
    <row r="88" spans="1:35" s="28" customFormat="1" hidden="1">
      <c r="A88" s="25" t="s">
        <v>256</v>
      </c>
      <c r="B88" s="25">
        <v>322</v>
      </c>
      <c r="C88" s="25" t="s">
        <v>698</v>
      </c>
      <c r="D88" s="26">
        <f>INDEX(asluku!C$6:C$325,MATCH('Lausuntopyyntö Kunnallisha'!$B$9:$B$303,asluku!$A$6:$A$325,0),1,1)</f>
        <v>7173</v>
      </c>
      <c r="E88" s="25" t="s">
        <v>87</v>
      </c>
      <c r="F88" s="25" t="str">
        <f t="shared" si="1"/>
        <v>alle 10 000</v>
      </c>
      <c r="G88" s="25" t="s">
        <v>257</v>
      </c>
      <c r="H88" s="25"/>
      <c r="I88" s="25"/>
      <c r="J88" s="25"/>
      <c r="K88" s="25"/>
      <c r="L88" s="25"/>
      <c r="M88" s="25"/>
      <c r="N88" s="25"/>
      <c r="O88" s="25"/>
      <c r="P88" s="27"/>
      <c r="Q88" s="27"/>
      <c r="R88" s="27"/>
      <c r="S88" s="27"/>
      <c r="T88" s="27"/>
      <c r="U88" s="27"/>
      <c r="V88" s="27"/>
      <c r="W88" s="27"/>
      <c r="X88" s="27"/>
      <c r="Y88" s="27"/>
      <c r="Z88" s="27"/>
      <c r="AA88" s="27"/>
      <c r="AB88" s="27"/>
      <c r="AC88" s="27"/>
      <c r="AD88" s="27"/>
      <c r="AE88" s="27"/>
      <c r="AF88" s="27"/>
      <c r="AG88" s="27"/>
      <c r="AH88" s="27"/>
      <c r="AI88" s="27"/>
    </row>
    <row r="89" spans="1:35" s="28" customFormat="1" hidden="1">
      <c r="A89" s="25" t="s">
        <v>228</v>
      </c>
      <c r="B89" s="25">
        <v>244</v>
      </c>
      <c r="C89" s="25" t="s">
        <v>683</v>
      </c>
      <c r="D89" s="26">
        <f>INDEX(asluku!C$6:C$325,MATCH('Lausuntopyyntö Kunnallisha'!$B$9:$B$303,asluku!$A$6:$A$325,0),1,1)</f>
        <v>16182</v>
      </c>
      <c r="E89" s="25" t="s">
        <v>20</v>
      </c>
      <c r="F89" s="25" t="str">
        <f t="shared" si="1"/>
        <v>10 000-49 999</v>
      </c>
      <c r="G89" s="25" t="s">
        <v>229</v>
      </c>
      <c r="H89" s="25"/>
      <c r="I89" s="25"/>
      <c r="J89" s="25"/>
      <c r="K89" s="25"/>
      <c r="L89" s="25"/>
      <c r="M89" s="25"/>
      <c r="N89" s="25"/>
      <c r="O89" s="25"/>
      <c r="P89" s="27"/>
      <c r="Q89" s="27"/>
      <c r="R89" s="27"/>
      <c r="S89" s="27"/>
      <c r="T89" s="27"/>
      <c r="U89" s="27"/>
      <c r="V89" s="27"/>
      <c r="W89" s="27"/>
      <c r="X89" s="27"/>
      <c r="Y89" s="27"/>
      <c r="Z89" s="27"/>
      <c r="AA89" s="27"/>
      <c r="AB89" s="27"/>
      <c r="AC89" s="27"/>
      <c r="AD89" s="27"/>
      <c r="AE89" s="27"/>
      <c r="AF89" s="27"/>
      <c r="AG89" s="27"/>
      <c r="AH89" s="27"/>
      <c r="AI89" s="27"/>
    </row>
    <row r="90" spans="1:35" s="28" customFormat="1" hidden="1">
      <c r="A90" s="25" t="s">
        <v>214</v>
      </c>
      <c r="B90" s="25">
        <v>245</v>
      </c>
      <c r="C90" s="25" t="s">
        <v>676</v>
      </c>
      <c r="D90" s="26">
        <f>INDEX(asluku!C$6:C$325,MATCH('Lausuntopyyntö Kunnallisha'!$B$9:$B$303,asluku!$A$6:$A$325,0),1,1)</f>
        <v>34549</v>
      </c>
      <c r="E90" s="25" t="s">
        <v>11</v>
      </c>
      <c r="F90" s="25" t="str">
        <f t="shared" si="1"/>
        <v>10 000-49 999</v>
      </c>
      <c r="G90" s="25" t="s">
        <v>215</v>
      </c>
      <c r="H90" s="25"/>
      <c r="I90" s="25"/>
      <c r="J90" s="25"/>
      <c r="K90" s="25"/>
      <c r="L90" s="25"/>
      <c r="M90" s="25"/>
      <c r="N90" s="25"/>
      <c r="O90" s="25"/>
      <c r="P90" s="27"/>
      <c r="Q90" s="27"/>
      <c r="R90" s="27"/>
      <c r="S90" s="27"/>
      <c r="T90" s="27"/>
      <c r="U90" s="27"/>
      <c r="V90" s="27"/>
      <c r="W90" s="27"/>
      <c r="X90" s="27"/>
      <c r="Y90" s="27"/>
      <c r="Z90" s="27"/>
      <c r="AA90" s="27"/>
      <c r="AB90" s="27"/>
      <c r="AC90" s="27"/>
      <c r="AD90" s="27"/>
      <c r="AE90" s="27"/>
      <c r="AF90" s="27"/>
      <c r="AG90" s="27"/>
      <c r="AH90" s="27"/>
      <c r="AI90" s="27"/>
    </row>
    <row r="91" spans="1:35" s="28" customFormat="1" hidden="1">
      <c r="A91" s="25" t="s">
        <v>27</v>
      </c>
      <c r="B91" s="25">
        <v>248</v>
      </c>
      <c r="C91" s="25" t="s">
        <v>585</v>
      </c>
      <c r="D91" s="26">
        <f>INDEX(asluku!C$6:C$325,MATCH('Lausuntopyyntö Kunnallisha'!$B$9:$B$303,asluku!$A$6:$A$325,0),1,1)</f>
        <v>2362</v>
      </c>
      <c r="E91" s="25" t="s">
        <v>17</v>
      </c>
      <c r="F91" s="25" t="str">
        <f t="shared" si="1"/>
        <v>alle 10 000</v>
      </c>
      <c r="G91" s="25" t="s">
        <v>28</v>
      </c>
      <c r="H91" s="25"/>
      <c r="I91" s="25"/>
      <c r="J91" s="25"/>
      <c r="K91" s="25"/>
      <c r="L91" s="25"/>
      <c r="M91" s="25"/>
      <c r="N91" s="25"/>
      <c r="O91" s="25"/>
      <c r="P91" s="27"/>
      <c r="Q91" s="27"/>
      <c r="R91" s="27"/>
      <c r="S91" s="27"/>
      <c r="T91" s="27"/>
      <c r="U91" s="27"/>
      <c r="V91" s="27"/>
      <c r="W91" s="27"/>
      <c r="X91" s="27"/>
      <c r="Y91" s="27"/>
      <c r="Z91" s="27"/>
      <c r="AA91" s="27"/>
      <c r="AB91" s="27"/>
      <c r="AC91" s="27"/>
      <c r="AD91" s="27"/>
      <c r="AE91" s="27"/>
      <c r="AF91" s="27"/>
      <c r="AG91" s="27"/>
      <c r="AH91" s="27"/>
      <c r="AI91" s="27"/>
    </row>
    <row r="92" spans="1:35" s="28" customFormat="1" hidden="1">
      <c r="A92" s="25" t="s">
        <v>288</v>
      </c>
      <c r="B92" s="25">
        <v>249</v>
      </c>
      <c r="C92" s="25" t="s">
        <v>714</v>
      </c>
      <c r="D92" s="26">
        <f>INDEX(asluku!C$6:C$325,MATCH('Lausuntopyyntö Kunnallisha'!$B$9:$B$303,asluku!$A$6:$A$325,0),1,1)</f>
        <v>10574</v>
      </c>
      <c r="E92" s="25" t="s">
        <v>99</v>
      </c>
      <c r="F92" s="25" t="str">
        <f t="shared" si="1"/>
        <v>10 000-49 999</v>
      </c>
      <c r="G92" s="25" t="s">
        <v>289</v>
      </c>
      <c r="H92" s="25"/>
      <c r="I92" s="25"/>
      <c r="J92" s="25"/>
      <c r="K92" s="25"/>
      <c r="L92" s="25"/>
      <c r="M92" s="25"/>
      <c r="N92" s="25"/>
      <c r="O92" s="25"/>
      <c r="P92" s="27"/>
      <c r="Q92" s="27"/>
      <c r="R92" s="27"/>
      <c r="S92" s="27"/>
      <c r="T92" s="27"/>
      <c r="U92" s="27"/>
      <c r="V92" s="27"/>
      <c r="W92" s="27"/>
      <c r="X92" s="27"/>
      <c r="Y92" s="27"/>
      <c r="Z92" s="27"/>
      <c r="AA92" s="27"/>
      <c r="AB92" s="27"/>
      <c r="AC92" s="27"/>
      <c r="AD92" s="27"/>
      <c r="AE92" s="27"/>
      <c r="AF92" s="27"/>
      <c r="AG92" s="27"/>
      <c r="AH92" s="27"/>
      <c r="AI92" s="27"/>
    </row>
    <row r="93" spans="1:35" s="28" customFormat="1" hidden="1">
      <c r="A93" s="25" t="s">
        <v>149</v>
      </c>
      <c r="B93" s="25">
        <v>250</v>
      </c>
      <c r="C93" s="25" t="s">
        <v>643</v>
      </c>
      <c r="D93" s="26">
        <f>INDEX(asluku!C$6:C$325,MATCH('Lausuntopyyntö Kunnallisha'!$B$9:$B$303,asluku!$A$6:$A$325,0),1,1)</f>
        <v>2179</v>
      </c>
      <c r="E93" s="25" t="s">
        <v>55</v>
      </c>
      <c r="F93" s="25" t="str">
        <f t="shared" si="1"/>
        <v>alle 10 000</v>
      </c>
      <c r="G93" s="25" t="s">
        <v>150</v>
      </c>
      <c r="H93" s="25"/>
      <c r="I93" s="25"/>
      <c r="J93" s="25"/>
      <c r="K93" s="25"/>
      <c r="L93" s="25"/>
      <c r="M93" s="25"/>
      <c r="N93" s="25"/>
      <c r="O93" s="25"/>
      <c r="P93" s="27"/>
      <c r="Q93" s="27"/>
      <c r="R93" s="27"/>
      <c r="S93" s="27"/>
      <c r="T93" s="27"/>
      <c r="U93" s="27"/>
      <c r="V93" s="27"/>
      <c r="W93" s="27"/>
      <c r="X93" s="27"/>
      <c r="Y93" s="27"/>
      <c r="Z93" s="27"/>
      <c r="AA93" s="27"/>
      <c r="AB93" s="27"/>
      <c r="AC93" s="27"/>
      <c r="AD93" s="27"/>
      <c r="AE93" s="27"/>
      <c r="AF93" s="27"/>
      <c r="AG93" s="27"/>
      <c r="AH93" s="27"/>
      <c r="AI93" s="27"/>
    </row>
    <row r="94" spans="1:35" s="28" customFormat="1" hidden="1">
      <c r="A94" s="25" t="s">
        <v>926</v>
      </c>
      <c r="B94" s="25">
        <v>254</v>
      </c>
      <c r="C94" s="25" t="s">
        <v>875</v>
      </c>
      <c r="D94" s="26">
        <f>INDEX(asluku!C$6:C$325,MATCH('Lausuntopyyntö Kunnallisha'!$B$9:$B$303,asluku!$A$6:$A$325,0),1,1)</f>
        <v>1265</v>
      </c>
      <c r="E94" s="25" t="s">
        <v>23</v>
      </c>
      <c r="F94" s="25" t="str">
        <f t="shared" si="1"/>
        <v>alle 10 000</v>
      </c>
      <c r="G94" s="25" t="s">
        <v>927</v>
      </c>
      <c r="H94" s="25"/>
      <c r="I94" s="25"/>
      <c r="J94" s="25"/>
      <c r="K94" s="25"/>
      <c r="L94" s="25"/>
      <c r="M94" s="25"/>
      <c r="N94" s="25"/>
      <c r="O94" s="25"/>
      <c r="P94" s="27"/>
      <c r="Q94" s="27"/>
      <c r="R94" s="27"/>
      <c r="S94" s="27"/>
      <c r="T94" s="27"/>
      <c r="U94" s="27"/>
      <c r="V94" s="27"/>
      <c r="W94" s="27"/>
      <c r="X94" s="27"/>
      <c r="Y94" s="27"/>
      <c r="Z94" s="27"/>
      <c r="AA94" s="27"/>
      <c r="AB94" s="27"/>
      <c r="AC94" s="27"/>
      <c r="AD94" s="27"/>
      <c r="AE94" s="27"/>
      <c r="AF94" s="27"/>
      <c r="AG94" s="27"/>
      <c r="AH94" s="27"/>
      <c r="AI94" s="27"/>
    </row>
    <row r="95" spans="1:35" s="28" customFormat="1" hidden="1">
      <c r="A95" s="27" t="s">
        <v>926</v>
      </c>
      <c r="B95" s="27">
        <v>254</v>
      </c>
      <c r="C95" s="27" t="s">
        <v>875</v>
      </c>
      <c r="D95" s="26">
        <f>INDEX(asluku!C$6:C$325,MATCH('Lausuntopyyntö Kunnallisha'!$B$9:$B$303,asluku!$A$6:$A$325,0),1,1)</f>
        <v>1265</v>
      </c>
      <c r="E95" s="27" t="s">
        <v>23</v>
      </c>
      <c r="F95" s="25" t="str">
        <f t="shared" si="1"/>
        <v>alle 10 000</v>
      </c>
      <c r="G95" s="25" t="s">
        <v>927</v>
      </c>
      <c r="H95" s="25"/>
      <c r="I95" s="25"/>
      <c r="J95" s="25"/>
      <c r="K95" s="25"/>
      <c r="L95" s="25"/>
      <c r="M95" s="25"/>
      <c r="N95" s="25"/>
      <c r="O95" s="25"/>
      <c r="P95" s="27"/>
      <c r="Q95" s="27"/>
      <c r="R95" s="27"/>
      <c r="S95" s="27"/>
      <c r="T95" s="27"/>
      <c r="U95" s="27"/>
      <c r="V95" s="27"/>
      <c r="W95" s="27"/>
      <c r="X95" s="27"/>
      <c r="Y95" s="27"/>
      <c r="Z95" s="27"/>
      <c r="AA95" s="27"/>
      <c r="AB95" s="27"/>
      <c r="AC95" s="27"/>
      <c r="AD95" s="27"/>
      <c r="AE95" s="27"/>
      <c r="AF95" s="27"/>
      <c r="AG95" s="27"/>
      <c r="AH95" s="27"/>
      <c r="AI95" s="27"/>
    </row>
    <row r="96" spans="1:35" s="28" customFormat="1" hidden="1">
      <c r="A96" s="25" t="s">
        <v>380</v>
      </c>
      <c r="B96" s="25">
        <v>255</v>
      </c>
      <c r="C96" s="25" t="s">
        <v>762</v>
      </c>
      <c r="D96" s="26">
        <f>INDEX(asluku!C$6:C$325,MATCH('Lausuntopyyntö Kunnallisha'!$B$9:$B$303,asluku!$A$6:$A$325,0),1,1)</f>
        <v>13252</v>
      </c>
      <c r="E96" s="25" t="s">
        <v>20</v>
      </c>
      <c r="F96" s="25" t="str">
        <f t="shared" si="1"/>
        <v>10 000-49 999</v>
      </c>
      <c r="G96" s="25" t="s">
        <v>186</v>
      </c>
      <c r="H96" s="25"/>
      <c r="I96" s="25"/>
      <c r="J96" s="25"/>
      <c r="K96" s="25"/>
      <c r="L96" s="25"/>
      <c r="M96" s="25"/>
      <c r="N96" s="25"/>
      <c r="O96" s="25"/>
      <c r="P96" s="27"/>
      <c r="Q96" s="27"/>
      <c r="R96" s="27"/>
      <c r="S96" s="27"/>
      <c r="T96" s="27"/>
      <c r="U96" s="27"/>
      <c r="V96" s="27"/>
      <c r="W96" s="27"/>
      <c r="X96" s="27"/>
      <c r="Y96" s="27"/>
      <c r="Z96" s="27"/>
      <c r="AA96" s="27"/>
      <c r="AB96" s="27"/>
      <c r="AC96" s="27"/>
      <c r="AD96" s="27"/>
      <c r="AE96" s="27"/>
      <c r="AF96" s="27"/>
      <c r="AG96" s="27"/>
      <c r="AH96" s="27"/>
      <c r="AI96" s="27"/>
    </row>
    <row r="97" spans="1:35" s="28" customFormat="1" hidden="1">
      <c r="A97" s="25" t="s">
        <v>159</v>
      </c>
      <c r="B97" s="25">
        <v>256</v>
      </c>
      <c r="C97" s="25" t="s">
        <v>648</v>
      </c>
      <c r="D97" s="26">
        <f>INDEX(asluku!C$6:C$325,MATCH('Lausuntopyyntö Kunnallisha'!$B$9:$B$303,asluku!$A$6:$A$325,0),1,1)</f>
        <v>1816</v>
      </c>
      <c r="E97" s="25" t="s">
        <v>99</v>
      </c>
      <c r="F97" s="25" t="str">
        <f t="shared" si="1"/>
        <v>alle 10 000</v>
      </c>
      <c r="G97" s="25" t="s">
        <v>160</v>
      </c>
      <c r="H97" s="25"/>
      <c r="I97" s="25"/>
      <c r="J97" s="25"/>
      <c r="K97" s="25"/>
      <c r="L97" s="25"/>
      <c r="M97" s="25"/>
      <c r="N97" s="25"/>
      <c r="O97" s="25"/>
      <c r="P97" s="27"/>
      <c r="Q97" s="27"/>
      <c r="R97" s="27"/>
      <c r="S97" s="27"/>
      <c r="T97" s="27"/>
      <c r="U97" s="27"/>
      <c r="V97" s="27"/>
      <c r="W97" s="27"/>
      <c r="X97" s="27"/>
      <c r="Y97" s="27"/>
      <c r="Z97" s="27"/>
      <c r="AA97" s="27"/>
      <c r="AB97" s="27"/>
      <c r="AC97" s="27"/>
      <c r="AD97" s="27"/>
      <c r="AE97" s="27"/>
      <c r="AF97" s="27"/>
      <c r="AG97" s="27"/>
      <c r="AH97" s="27"/>
      <c r="AI97" s="27"/>
    </row>
    <row r="98" spans="1:35" s="28" customFormat="1" hidden="1">
      <c r="A98" s="25" t="s">
        <v>924</v>
      </c>
      <c r="B98" s="25">
        <v>257</v>
      </c>
      <c r="C98" s="25" t="s">
        <v>928</v>
      </c>
      <c r="D98" s="26">
        <f>INDEX(asluku!C$6:C$325,MATCH('Lausuntopyyntö Kunnallisha'!$B$9:$B$303,asluku!$A$6:$A$325,0),1,1)</f>
        <v>37192</v>
      </c>
      <c r="E98" s="25" t="s">
        <v>11</v>
      </c>
      <c r="F98" s="25" t="str">
        <f t="shared" si="1"/>
        <v>10 000-49 999</v>
      </c>
      <c r="G98" s="25" t="s">
        <v>925</v>
      </c>
      <c r="H98" s="25"/>
      <c r="I98" s="25"/>
      <c r="J98" s="25"/>
      <c r="K98" s="25"/>
      <c r="L98" s="25"/>
      <c r="M98" s="25"/>
      <c r="N98" s="25"/>
      <c r="O98" s="25"/>
      <c r="P98" s="27"/>
      <c r="Q98" s="27"/>
      <c r="R98" s="27"/>
      <c r="S98" s="27"/>
      <c r="T98" s="27"/>
      <c r="U98" s="27"/>
      <c r="V98" s="27"/>
      <c r="W98" s="27"/>
      <c r="X98" s="27"/>
      <c r="Y98" s="27"/>
      <c r="Z98" s="27"/>
      <c r="AA98" s="27"/>
      <c r="AB98" s="27"/>
      <c r="AC98" s="27"/>
      <c r="AD98" s="27"/>
      <c r="AE98" s="27"/>
      <c r="AF98" s="27"/>
      <c r="AG98" s="27"/>
      <c r="AH98" s="27"/>
      <c r="AI98" s="27"/>
    </row>
    <row r="99" spans="1:35" s="28" customFormat="1" hidden="1">
      <c r="A99" s="27" t="s">
        <v>924</v>
      </c>
      <c r="B99" s="27">
        <v>257</v>
      </c>
      <c r="C99" s="27" t="s">
        <v>876</v>
      </c>
      <c r="D99" s="26">
        <f>INDEX(asluku!C$6:C$325,MATCH('Lausuntopyyntö Kunnallisha'!$B$9:$B$303,asluku!$A$6:$A$325,0),1,1)</f>
        <v>37192</v>
      </c>
      <c r="E99" s="27" t="s">
        <v>11</v>
      </c>
      <c r="F99" s="25" t="str">
        <f t="shared" si="1"/>
        <v>10 000-49 999</v>
      </c>
      <c r="G99" s="25" t="s">
        <v>925</v>
      </c>
      <c r="H99" s="25"/>
      <c r="I99" s="25"/>
      <c r="J99" s="25"/>
      <c r="K99" s="25"/>
      <c r="L99" s="25"/>
      <c r="M99" s="25"/>
      <c r="N99" s="25"/>
      <c r="O99" s="25"/>
      <c r="P99" s="27"/>
      <c r="Q99" s="27"/>
      <c r="R99" s="27"/>
      <c r="S99" s="27"/>
      <c r="T99" s="27"/>
      <c r="U99" s="27"/>
      <c r="V99" s="27"/>
      <c r="W99" s="27"/>
      <c r="X99" s="27"/>
      <c r="Y99" s="27"/>
      <c r="Z99" s="27"/>
      <c r="AA99" s="27"/>
      <c r="AB99" s="27"/>
      <c r="AC99" s="27"/>
      <c r="AD99" s="27"/>
      <c r="AE99" s="27"/>
      <c r="AF99" s="27"/>
      <c r="AG99" s="27"/>
      <c r="AH99" s="27"/>
      <c r="AI99" s="27"/>
    </row>
    <row r="100" spans="1:35" s="28" customFormat="1" hidden="1">
      <c r="A100" s="25" t="s">
        <v>298</v>
      </c>
      <c r="B100" s="25">
        <v>260</v>
      </c>
      <c r="C100" s="25" t="s">
        <v>719</v>
      </c>
      <c r="D100" s="26">
        <f>INDEX(asluku!C$6:C$325,MATCH('Lausuntopyyntö Kunnallisha'!$B$9:$B$303,asluku!$A$6:$A$325,0),1,1)</f>
        <v>9153</v>
      </c>
      <c r="E100" s="25" t="s">
        <v>17</v>
      </c>
      <c r="F100" s="25" t="str">
        <f t="shared" si="1"/>
        <v>alle 10 000</v>
      </c>
      <c r="G100" s="25" t="s">
        <v>28</v>
      </c>
      <c r="H100" s="25"/>
      <c r="I100" s="25"/>
      <c r="J100" s="25"/>
      <c r="K100" s="25"/>
      <c r="L100" s="25"/>
      <c r="M100" s="25"/>
      <c r="N100" s="25"/>
      <c r="O100" s="25"/>
      <c r="P100" s="27"/>
      <c r="Q100" s="27"/>
      <c r="R100" s="27"/>
      <c r="S100" s="27"/>
      <c r="T100" s="27"/>
      <c r="U100" s="27"/>
      <c r="V100" s="27"/>
      <c r="W100" s="27"/>
      <c r="X100" s="27"/>
      <c r="Y100" s="27"/>
      <c r="Z100" s="27"/>
      <c r="AA100" s="27"/>
      <c r="AB100" s="27"/>
      <c r="AC100" s="27"/>
      <c r="AD100" s="27"/>
      <c r="AE100" s="27"/>
      <c r="AF100" s="27"/>
      <c r="AG100" s="27"/>
      <c r="AH100" s="27"/>
      <c r="AI100" s="27"/>
    </row>
    <row r="101" spans="1:35" s="28" customFormat="1" hidden="1">
      <c r="A101" s="25" t="s">
        <v>421</v>
      </c>
      <c r="B101" s="25">
        <v>261</v>
      </c>
      <c r="C101" s="25" t="s">
        <v>783</v>
      </c>
      <c r="D101" s="26">
        <f>INDEX(asluku!C$6:C$325,MATCH('Lausuntopyyntö Kunnallisha'!$B$9:$B$303,asluku!$A$6:$A$325,0),1,1)</f>
        <v>6279</v>
      </c>
      <c r="E101" s="25" t="s">
        <v>48</v>
      </c>
      <c r="F101" s="25" t="str">
        <f t="shared" si="1"/>
        <v>alle 10 000</v>
      </c>
      <c r="G101" s="25" t="s">
        <v>422</v>
      </c>
      <c r="H101" s="25"/>
      <c r="I101" s="25"/>
      <c r="J101" s="25"/>
      <c r="K101" s="25"/>
      <c r="L101" s="25"/>
      <c r="M101" s="25"/>
      <c r="N101" s="25"/>
      <c r="O101" s="25"/>
      <c r="P101" s="27"/>
      <c r="Q101" s="27"/>
      <c r="R101" s="27"/>
      <c r="S101" s="27"/>
      <c r="T101" s="27"/>
      <c r="U101" s="27"/>
      <c r="V101" s="27"/>
      <c r="W101" s="27"/>
      <c r="X101" s="27"/>
      <c r="Y101" s="27"/>
      <c r="Z101" s="27"/>
      <c r="AA101" s="27"/>
      <c r="AB101" s="27"/>
      <c r="AC101" s="27"/>
      <c r="AD101" s="27"/>
      <c r="AE101" s="27"/>
      <c r="AF101" s="27"/>
      <c r="AG101" s="27"/>
      <c r="AH101" s="27"/>
      <c r="AI101" s="27"/>
    </row>
    <row r="102" spans="1:35" s="28" customFormat="1" hidden="1">
      <c r="A102" s="25" t="s">
        <v>249</v>
      </c>
      <c r="B102" s="25">
        <v>263</v>
      </c>
      <c r="C102" s="25" t="s">
        <v>694</v>
      </c>
      <c r="D102" s="26">
        <f>INDEX(asluku!C$6:C$325,MATCH('Lausuntopyyntö Kunnallisha'!$B$9:$B$303,asluku!$A$6:$A$325,0),1,1)</f>
        <v>9063</v>
      </c>
      <c r="E102" s="25" t="s">
        <v>38</v>
      </c>
      <c r="F102" s="25" t="str">
        <f t="shared" si="1"/>
        <v>alle 10 000</v>
      </c>
      <c r="G102" s="25" t="s">
        <v>250</v>
      </c>
      <c r="H102" s="25"/>
      <c r="I102" s="25"/>
      <c r="J102" s="25"/>
      <c r="K102" s="25"/>
      <c r="L102" s="25"/>
      <c r="M102" s="25"/>
      <c r="N102" s="25"/>
      <c r="O102" s="25"/>
      <c r="P102" s="27"/>
      <c r="Q102" s="27"/>
      <c r="R102" s="27"/>
      <c r="S102" s="27"/>
      <c r="T102" s="27"/>
      <c r="U102" s="27"/>
      <c r="V102" s="27"/>
      <c r="W102" s="27"/>
      <c r="X102" s="27"/>
      <c r="Y102" s="27"/>
      <c r="Z102" s="27"/>
      <c r="AA102" s="27"/>
      <c r="AB102" s="27"/>
      <c r="AC102" s="27"/>
      <c r="AD102" s="27"/>
      <c r="AE102" s="27"/>
      <c r="AF102" s="27"/>
      <c r="AG102" s="27"/>
      <c r="AH102" s="27"/>
      <c r="AI102" s="27"/>
    </row>
    <row r="103" spans="1:35" s="28" customFormat="1" hidden="1">
      <c r="A103" s="25" t="s">
        <v>315</v>
      </c>
      <c r="B103" s="25">
        <v>265</v>
      </c>
      <c r="C103" s="25" t="s">
        <v>728</v>
      </c>
      <c r="D103" s="26">
        <f>INDEX(asluku!C$6:C$325,MATCH('Lausuntopyyntö Kunnallisha'!$B$9:$B$303,asluku!$A$6:$A$325,0),1,1)</f>
        <v>1334</v>
      </c>
      <c r="E103" s="25" t="s">
        <v>99</v>
      </c>
      <c r="F103" s="25" t="str">
        <f t="shared" si="1"/>
        <v>alle 10 000</v>
      </c>
      <c r="G103" s="25" t="s">
        <v>316</v>
      </c>
      <c r="H103" s="25"/>
      <c r="I103" s="25"/>
      <c r="J103" s="25"/>
      <c r="K103" s="25"/>
      <c r="L103" s="25"/>
      <c r="M103" s="25"/>
      <c r="N103" s="25"/>
      <c r="O103" s="25"/>
      <c r="P103" s="27"/>
      <c r="Q103" s="27"/>
      <c r="R103" s="27"/>
      <c r="S103" s="27"/>
      <c r="T103" s="27"/>
      <c r="U103" s="27"/>
      <c r="V103" s="27"/>
      <c r="W103" s="27"/>
      <c r="X103" s="27"/>
      <c r="Y103" s="27"/>
      <c r="Z103" s="27"/>
      <c r="AA103" s="27"/>
      <c r="AB103" s="27"/>
      <c r="AC103" s="27"/>
      <c r="AD103" s="27"/>
      <c r="AE103" s="27"/>
      <c r="AF103" s="27"/>
      <c r="AG103" s="27"/>
      <c r="AH103" s="27"/>
      <c r="AI103" s="27"/>
    </row>
    <row r="104" spans="1:35" s="28" customFormat="1" hidden="1">
      <c r="A104" s="25" t="s">
        <v>207</v>
      </c>
      <c r="B104" s="25">
        <v>271</v>
      </c>
      <c r="C104" s="25" t="s">
        <v>672</v>
      </c>
      <c r="D104" s="26">
        <f>INDEX(asluku!C$6:C$325,MATCH('Lausuntopyyntö Kunnallisha'!$B$9:$B$303,asluku!$A$6:$A$325,0),1,1)</f>
        <v>7922</v>
      </c>
      <c r="E104" s="25" t="s">
        <v>23</v>
      </c>
      <c r="F104" s="25" t="str">
        <f t="shared" si="1"/>
        <v>alle 10 000</v>
      </c>
      <c r="G104" s="25" t="s">
        <v>208</v>
      </c>
      <c r="H104" s="25"/>
      <c r="I104" s="25"/>
      <c r="J104" s="25"/>
      <c r="K104" s="25"/>
      <c r="L104" s="25"/>
      <c r="M104" s="25"/>
      <c r="N104" s="25"/>
      <c r="O104" s="25"/>
      <c r="P104" s="27"/>
      <c r="Q104" s="27"/>
      <c r="R104" s="27"/>
      <c r="S104" s="27"/>
      <c r="T104" s="27"/>
      <c r="U104" s="27"/>
      <c r="V104" s="27"/>
      <c r="W104" s="27"/>
      <c r="X104" s="27"/>
      <c r="Y104" s="27"/>
      <c r="Z104" s="27"/>
      <c r="AA104" s="27"/>
      <c r="AB104" s="27"/>
      <c r="AC104" s="27"/>
      <c r="AD104" s="27"/>
      <c r="AE104" s="27"/>
      <c r="AF104" s="27"/>
      <c r="AG104" s="27"/>
      <c r="AH104" s="27"/>
      <c r="AI104" s="27"/>
    </row>
    <row r="105" spans="1:35" s="28" customFormat="1" hidden="1">
      <c r="A105" s="25" t="s">
        <v>425</v>
      </c>
      <c r="B105" s="25">
        <v>272</v>
      </c>
      <c r="C105" s="25" t="s">
        <v>785</v>
      </c>
      <c r="D105" s="26">
        <f>INDEX(asluku!C$6:C$325,MATCH('Lausuntopyyntö Kunnallisha'!$B$9:$B$303,asluku!$A$6:$A$325,0),1,1)</f>
        <v>46585</v>
      </c>
      <c r="E105" s="25" t="s">
        <v>43</v>
      </c>
      <c r="F105" s="25" t="str">
        <f t="shared" si="1"/>
        <v>10 000-49 999</v>
      </c>
      <c r="G105" s="25" t="s">
        <v>426</v>
      </c>
      <c r="H105" s="25"/>
      <c r="I105" s="25"/>
      <c r="J105" s="25"/>
      <c r="K105" s="25"/>
      <c r="L105" s="25"/>
      <c r="M105" s="25"/>
      <c r="N105" s="25"/>
      <c r="O105" s="25"/>
      <c r="P105" s="27"/>
      <c r="Q105" s="27"/>
      <c r="R105" s="27"/>
      <c r="S105" s="27"/>
      <c r="T105" s="27"/>
      <c r="U105" s="27"/>
      <c r="V105" s="27"/>
      <c r="W105" s="27"/>
      <c r="X105" s="27"/>
      <c r="Y105" s="27"/>
      <c r="Z105" s="27"/>
      <c r="AA105" s="27"/>
      <c r="AB105" s="27"/>
      <c r="AC105" s="27"/>
      <c r="AD105" s="27"/>
      <c r="AE105" s="27"/>
      <c r="AF105" s="27"/>
      <c r="AG105" s="27"/>
      <c r="AH105" s="27"/>
      <c r="AI105" s="27"/>
    </row>
    <row r="106" spans="1:35" s="28" customFormat="1" hidden="1">
      <c r="A106" s="25" t="s">
        <v>105</v>
      </c>
      <c r="B106" s="25">
        <v>273</v>
      </c>
      <c r="C106" s="25" t="s">
        <v>620</v>
      </c>
      <c r="D106" s="26">
        <f>INDEX(asluku!C$6:C$325,MATCH('Lausuntopyyntö Kunnallisha'!$B$9:$B$303,asluku!$A$6:$A$325,0),1,1)</f>
        <v>3836</v>
      </c>
      <c r="E106" s="25" t="s">
        <v>48</v>
      </c>
      <c r="F106" s="25" t="str">
        <f t="shared" si="1"/>
        <v>alle 10 000</v>
      </c>
      <c r="G106" s="25" t="s">
        <v>106</v>
      </c>
      <c r="H106" s="25"/>
      <c r="I106" s="25"/>
      <c r="J106" s="25"/>
      <c r="K106" s="25"/>
      <c r="L106" s="25"/>
      <c r="M106" s="25"/>
      <c r="N106" s="25"/>
      <c r="O106" s="25"/>
      <c r="P106" s="27"/>
      <c r="Q106" s="27"/>
      <c r="R106" s="27"/>
      <c r="S106" s="27"/>
      <c r="T106" s="27"/>
      <c r="U106" s="27"/>
      <c r="V106" s="27"/>
      <c r="W106" s="27"/>
      <c r="X106" s="27"/>
      <c r="Y106" s="27"/>
      <c r="Z106" s="27"/>
      <c r="AA106" s="27"/>
      <c r="AB106" s="27"/>
      <c r="AC106" s="27"/>
      <c r="AD106" s="27"/>
      <c r="AE106" s="27"/>
      <c r="AF106" s="27"/>
      <c r="AG106" s="27"/>
      <c r="AH106" s="27"/>
      <c r="AI106" s="27"/>
    </row>
    <row r="107" spans="1:35" s="28" customFormat="1" hidden="1">
      <c r="A107" s="25" t="s">
        <v>395</v>
      </c>
      <c r="B107" s="25">
        <v>275</v>
      </c>
      <c r="C107" s="25" t="s">
        <v>770</v>
      </c>
      <c r="D107" s="26">
        <f>INDEX(asluku!C$6:C$325,MATCH('Lausuntopyyntö Kunnallisha'!$B$9:$B$303,asluku!$A$6:$A$325,0),1,1)</f>
        <v>2924</v>
      </c>
      <c r="E107" s="25" t="s">
        <v>99</v>
      </c>
      <c r="F107" s="25" t="str">
        <f t="shared" si="1"/>
        <v>alle 10 000</v>
      </c>
      <c r="G107" s="25" t="s">
        <v>396</v>
      </c>
      <c r="H107" s="25"/>
      <c r="I107" s="25"/>
      <c r="J107" s="25"/>
      <c r="K107" s="25"/>
      <c r="L107" s="25"/>
      <c r="M107" s="25"/>
      <c r="N107" s="25"/>
      <c r="O107" s="25"/>
      <c r="P107" s="27"/>
      <c r="Q107" s="27"/>
      <c r="R107" s="27"/>
      <c r="S107" s="27"/>
      <c r="T107" s="27"/>
      <c r="U107" s="27"/>
      <c r="V107" s="27"/>
      <c r="W107" s="27"/>
      <c r="X107" s="27"/>
      <c r="Y107" s="27"/>
      <c r="Z107" s="27"/>
      <c r="AA107" s="27"/>
      <c r="AB107" s="27"/>
      <c r="AC107" s="27"/>
      <c r="AD107" s="27"/>
      <c r="AE107" s="27"/>
      <c r="AF107" s="27"/>
      <c r="AG107" s="27"/>
      <c r="AH107" s="27"/>
      <c r="AI107" s="27"/>
    </row>
    <row r="108" spans="1:35" s="28" customFormat="1" hidden="1">
      <c r="A108" s="25" t="s">
        <v>16</v>
      </c>
      <c r="B108" s="25">
        <v>276</v>
      </c>
      <c r="C108" s="25" t="s">
        <v>582</v>
      </c>
      <c r="D108" s="26">
        <f>INDEX(asluku!C$6:C$325,MATCH('Lausuntopyyntö Kunnallisha'!$B$9:$B$303,asluku!$A$6:$A$325,0),1,1)</f>
        <v>14000</v>
      </c>
      <c r="E108" s="25" t="s">
        <v>17</v>
      </c>
      <c r="F108" s="25" t="str">
        <f t="shared" si="1"/>
        <v>10 000-49 999</v>
      </c>
      <c r="G108" s="25" t="s">
        <v>18</v>
      </c>
      <c r="H108" s="25"/>
      <c r="I108" s="25"/>
      <c r="J108" s="25"/>
      <c r="K108" s="25"/>
      <c r="L108" s="25"/>
      <c r="M108" s="25"/>
      <c r="N108" s="25"/>
      <c r="O108" s="25"/>
      <c r="P108" s="27"/>
      <c r="Q108" s="27"/>
      <c r="R108" s="27"/>
      <c r="S108" s="27"/>
      <c r="T108" s="27"/>
      <c r="U108" s="27"/>
      <c r="V108" s="27"/>
      <c r="W108" s="27"/>
      <c r="X108" s="27"/>
      <c r="Y108" s="27"/>
      <c r="Z108" s="27"/>
      <c r="AA108" s="27"/>
      <c r="AB108" s="27"/>
      <c r="AC108" s="27"/>
      <c r="AD108" s="27"/>
      <c r="AE108" s="27"/>
      <c r="AF108" s="27"/>
      <c r="AG108" s="27"/>
      <c r="AH108" s="27"/>
      <c r="AI108" s="27"/>
    </row>
    <row r="109" spans="1:35" s="28" customFormat="1" hidden="1">
      <c r="A109" s="25" t="s">
        <v>187</v>
      </c>
      <c r="B109" s="25">
        <v>280</v>
      </c>
      <c r="C109" s="25" t="s">
        <v>662</v>
      </c>
      <c r="D109" s="26">
        <f>INDEX(asluku!C$6:C$325,MATCH('Lausuntopyyntö Kunnallisha'!$B$9:$B$303,asluku!$A$6:$A$325,0),1,1)</f>
        <v>2249</v>
      </c>
      <c r="E109" s="25" t="s">
        <v>6</v>
      </c>
      <c r="F109" s="25" t="str">
        <f t="shared" si="1"/>
        <v>alle 10 000</v>
      </c>
      <c r="G109" s="25" t="s">
        <v>188</v>
      </c>
      <c r="H109" s="25"/>
      <c r="I109" s="25"/>
      <c r="J109" s="25"/>
      <c r="K109" s="25"/>
      <c r="L109" s="25"/>
      <c r="M109" s="25"/>
      <c r="N109" s="25"/>
      <c r="O109" s="25"/>
      <c r="P109" s="27"/>
      <c r="Q109" s="27"/>
      <c r="R109" s="27"/>
      <c r="S109" s="27"/>
      <c r="T109" s="27"/>
      <c r="U109" s="27"/>
      <c r="V109" s="27"/>
      <c r="W109" s="27"/>
      <c r="X109" s="27"/>
      <c r="Y109" s="27"/>
      <c r="Z109" s="27"/>
      <c r="AA109" s="27"/>
      <c r="AB109" s="27"/>
      <c r="AC109" s="27"/>
      <c r="AD109" s="27"/>
      <c r="AE109" s="27"/>
      <c r="AF109" s="27"/>
      <c r="AG109" s="27"/>
      <c r="AH109" s="27"/>
      <c r="AI109" s="27"/>
    </row>
    <row r="110" spans="1:35" s="28" customFormat="1" hidden="1">
      <c r="A110" s="25" t="s">
        <v>251</v>
      </c>
      <c r="B110" s="25">
        <v>284</v>
      </c>
      <c r="C110" s="25" t="s">
        <v>695</v>
      </c>
      <c r="D110" s="26">
        <f>INDEX(asluku!C$6:C$325,MATCH('Lausuntopyyntö Kunnallisha'!$B$9:$B$303,asluku!$A$6:$A$325,0),1,1)</f>
        <v>2441</v>
      </c>
      <c r="E110" s="25" t="s">
        <v>87</v>
      </c>
      <c r="F110" s="25" t="str">
        <f t="shared" si="1"/>
        <v>alle 10 000</v>
      </c>
      <c r="G110" s="25"/>
      <c r="H110" s="25"/>
      <c r="I110" s="25"/>
      <c r="J110" s="25"/>
      <c r="K110" s="25"/>
      <c r="L110" s="25"/>
      <c r="M110" s="25"/>
      <c r="N110" s="25"/>
      <c r="O110" s="25"/>
      <c r="P110" s="27"/>
      <c r="Q110" s="27"/>
      <c r="R110" s="27"/>
      <c r="S110" s="27"/>
      <c r="T110" s="27"/>
      <c r="U110" s="27"/>
      <c r="V110" s="27"/>
      <c r="W110" s="27"/>
      <c r="X110" s="27"/>
      <c r="Y110" s="27"/>
      <c r="Z110" s="27"/>
      <c r="AA110" s="27"/>
      <c r="AB110" s="27"/>
      <c r="AC110" s="27"/>
      <c r="AD110" s="27"/>
      <c r="AE110" s="27"/>
      <c r="AF110" s="27"/>
      <c r="AG110" s="27"/>
      <c r="AH110" s="27"/>
      <c r="AI110" s="27"/>
    </row>
    <row r="111" spans="1:35" s="28" customFormat="1" hidden="1">
      <c r="A111" s="25" t="s">
        <v>64</v>
      </c>
      <c r="B111" s="25">
        <v>286</v>
      </c>
      <c r="C111" s="25" t="s">
        <v>600</v>
      </c>
      <c r="D111" s="26">
        <f>INDEX(asluku!C$6:C$325,MATCH('Lausuntopyyntö Kunnallisha'!$B$9:$B$303,asluku!$A$6:$A$325,0),1,1)</f>
        <v>87567</v>
      </c>
      <c r="E111" s="25" t="s">
        <v>65</v>
      </c>
      <c r="F111" s="25" t="str">
        <f t="shared" si="1"/>
        <v>50 000-99 999</v>
      </c>
      <c r="G111" s="25" t="s">
        <v>66</v>
      </c>
      <c r="H111" s="25"/>
      <c r="I111" s="25"/>
      <c r="J111" s="25"/>
      <c r="K111" s="25"/>
      <c r="L111" s="25"/>
      <c r="M111" s="25"/>
      <c r="N111" s="25"/>
      <c r="O111" s="25"/>
      <c r="P111" s="27"/>
      <c r="Q111" s="27"/>
      <c r="R111" s="27"/>
      <c r="S111" s="27"/>
      <c r="T111" s="27"/>
      <c r="U111" s="27"/>
      <c r="V111" s="27"/>
      <c r="W111" s="27"/>
      <c r="X111" s="27"/>
      <c r="Y111" s="27"/>
      <c r="Z111" s="27"/>
      <c r="AA111" s="27"/>
      <c r="AB111" s="27"/>
      <c r="AC111" s="27"/>
      <c r="AD111" s="27"/>
      <c r="AE111" s="27"/>
      <c r="AF111" s="27"/>
      <c r="AG111" s="27"/>
      <c r="AH111" s="27"/>
      <c r="AI111" s="27"/>
    </row>
    <row r="112" spans="1:35" s="28" customFormat="1" hidden="1">
      <c r="A112" s="25" t="s">
        <v>522</v>
      </c>
      <c r="B112" s="25">
        <v>287</v>
      </c>
      <c r="C112" s="25" t="s">
        <v>835</v>
      </c>
      <c r="D112" s="26">
        <f>INDEX(asluku!C$6:C$325,MATCH('Lausuntopyyntö Kunnallisha'!$B$9:$B$303,asluku!$A$6:$A$325,0),1,1)</f>
        <v>7096</v>
      </c>
      <c r="E112" s="25" t="s">
        <v>6</v>
      </c>
      <c r="F112" s="25" t="str">
        <f t="shared" si="1"/>
        <v>alle 10 000</v>
      </c>
      <c r="G112" s="25" t="s">
        <v>523</v>
      </c>
      <c r="H112" s="25"/>
      <c r="I112" s="25"/>
      <c r="J112" s="25"/>
      <c r="K112" s="25"/>
      <c r="L112" s="25"/>
      <c r="M112" s="25"/>
      <c r="N112" s="25"/>
      <c r="O112" s="25"/>
      <c r="P112" s="27"/>
      <c r="Q112" s="27"/>
      <c r="R112" s="27"/>
      <c r="S112" s="27"/>
      <c r="T112" s="27"/>
      <c r="U112" s="27"/>
      <c r="V112" s="27"/>
      <c r="W112" s="27"/>
      <c r="X112" s="27"/>
      <c r="Y112" s="27"/>
      <c r="Z112" s="27"/>
      <c r="AA112" s="27"/>
      <c r="AB112" s="27"/>
      <c r="AC112" s="27"/>
      <c r="AD112" s="27"/>
      <c r="AE112" s="27"/>
      <c r="AF112" s="27"/>
      <c r="AG112" s="27"/>
      <c r="AH112" s="27"/>
      <c r="AI112" s="27"/>
    </row>
    <row r="113" spans="1:35" s="28" customFormat="1" hidden="1">
      <c r="A113" s="25" t="s">
        <v>483</v>
      </c>
      <c r="B113" s="25">
        <v>288</v>
      </c>
      <c r="C113" s="25" t="s">
        <v>815</v>
      </c>
      <c r="D113" s="26">
        <f>INDEX(asluku!C$6:C$325,MATCH('Lausuntopyyntö Kunnallisha'!$B$9:$B$303,asluku!$A$6:$A$325,0),1,1)</f>
        <v>6681</v>
      </c>
      <c r="E113" s="25" t="s">
        <v>6</v>
      </c>
      <c r="F113" s="25" t="str">
        <f t="shared" si="1"/>
        <v>alle 10 000</v>
      </c>
      <c r="G113" s="25" t="s">
        <v>484</v>
      </c>
      <c r="H113" s="25"/>
      <c r="I113" s="25"/>
      <c r="J113" s="25"/>
      <c r="K113" s="25"/>
      <c r="L113" s="25"/>
      <c r="M113" s="25"/>
      <c r="N113" s="25"/>
      <c r="O113" s="25"/>
      <c r="P113" s="27"/>
      <c r="Q113" s="27"/>
      <c r="R113" s="27"/>
      <c r="S113" s="27"/>
      <c r="T113" s="27"/>
      <c r="U113" s="27"/>
      <c r="V113" s="27"/>
      <c r="W113" s="27"/>
      <c r="X113" s="27"/>
      <c r="Y113" s="27"/>
      <c r="Z113" s="27"/>
      <c r="AA113" s="27"/>
      <c r="AB113" s="27"/>
      <c r="AC113" s="27"/>
      <c r="AD113" s="27"/>
      <c r="AE113" s="27"/>
      <c r="AF113" s="27"/>
      <c r="AG113" s="27"/>
      <c r="AH113" s="27"/>
      <c r="AI113" s="27"/>
    </row>
    <row r="114" spans="1:35" s="28" customFormat="1" hidden="1">
      <c r="A114" s="25" t="s">
        <v>13</v>
      </c>
      <c r="B114" s="25">
        <v>290</v>
      </c>
      <c r="C114" s="25" t="s">
        <v>581</v>
      </c>
      <c r="D114" s="26">
        <f>INDEX(asluku!C$6:C$325,MATCH('Lausuntopyyntö Kunnallisha'!$B$9:$B$303,asluku!$A$6:$A$325,0),1,1)</f>
        <v>9334</v>
      </c>
      <c r="E114" s="25" t="s">
        <v>14</v>
      </c>
      <c r="F114" s="25" t="str">
        <f t="shared" si="1"/>
        <v>alle 10 000</v>
      </c>
      <c r="G114" s="25" t="s">
        <v>15</v>
      </c>
      <c r="H114" s="25"/>
      <c r="I114" s="25"/>
      <c r="J114" s="25"/>
      <c r="K114" s="25"/>
      <c r="L114" s="25"/>
      <c r="M114" s="25"/>
      <c r="N114" s="25"/>
      <c r="O114" s="25"/>
      <c r="P114" s="27"/>
      <c r="Q114" s="27"/>
      <c r="R114" s="27"/>
      <c r="S114" s="27"/>
      <c r="T114" s="27"/>
      <c r="U114" s="27"/>
      <c r="V114" s="27"/>
      <c r="W114" s="27"/>
      <c r="X114" s="27"/>
      <c r="Y114" s="27"/>
      <c r="Z114" s="27"/>
      <c r="AA114" s="27"/>
      <c r="AB114" s="27"/>
      <c r="AC114" s="27"/>
      <c r="AD114" s="27"/>
      <c r="AE114" s="27"/>
      <c r="AF114" s="27"/>
      <c r="AG114" s="27"/>
      <c r="AH114" s="27"/>
      <c r="AI114" s="27"/>
    </row>
    <row r="115" spans="1:35" s="33" customFormat="1" hidden="1">
      <c r="A115" s="30" t="s">
        <v>177</v>
      </c>
      <c r="B115" s="30">
        <v>291</v>
      </c>
      <c r="C115" s="30" t="s">
        <v>657</v>
      </c>
      <c r="D115" s="31">
        <f>INDEX(asluku!C$6:C$325,MATCH('Lausuntopyyntö Kunnallisha'!$B$9:$B$303,asluku!$A$6:$A$325,0),1,1)</f>
        <v>2505</v>
      </c>
      <c r="E115" s="30" t="s">
        <v>99</v>
      </c>
      <c r="F115" s="25" t="str">
        <f t="shared" si="1"/>
        <v>alle 10 000</v>
      </c>
      <c r="G115" s="30" t="s">
        <v>178</v>
      </c>
      <c r="H115" s="30"/>
      <c r="I115" s="30"/>
      <c r="J115" s="30"/>
      <c r="K115" s="30"/>
      <c r="L115" s="30"/>
      <c r="M115" s="30"/>
      <c r="N115" s="30"/>
      <c r="O115" s="30"/>
      <c r="P115" s="32"/>
      <c r="Q115" s="32"/>
      <c r="R115" s="32"/>
      <c r="S115" s="32"/>
      <c r="T115" s="32"/>
      <c r="U115" s="32"/>
      <c r="V115" s="32"/>
      <c r="W115" s="32"/>
      <c r="X115" s="32"/>
      <c r="Y115" s="32"/>
      <c r="Z115" s="32"/>
      <c r="AA115" s="32"/>
      <c r="AB115" s="32"/>
      <c r="AC115" s="32"/>
      <c r="AD115" s="32"/>
      <c r="AE115" s="32"/>
      <c r="AF115" s="32"/>
      <c r="AG115" s="32"/>
      <c r="AH115" s="32"/>
      <c r="AI115" s="32"/>
    </row>
    <row r="116" spans="1:35" s="33" customFormat="1" hidden="1">
      <c r="A116" s="30" t="s">
        <v>37</v>
      </c>
      <c r="B116" s="30">
        <v>297</v>
      </c>
      <c r="C116" s="30" t="s">
        <v>589</v>
      </c>
      <c r="D116" s="31">
        <f>INDEX(asluku!C$6:C$325,MATCH('Lausuntopyyntö Kunnallisha'!$B$9:$B$303,asluku!$A$6:$A$325,0),1,1)</f>
        <v>97433</v>
      </c>
      <c r="E116" s="30" t="s">
        <v>38</v>
      </c>
      <c r="F116" s="25" t="str">
        <f t="shared" si="1"/>
        <v>50 000-99 999</v>
      </c>
      <c r="G116" s="30" t="s">
        <v>39</v>
      </c>
      <c r="H116" s="30"/>
      <c r="I116" s="30"/>
      <c r="J116" s="30"/>
      <c r="K116" s="30"/>
      <c r="L116" s="30"/>
      <c r="M116" s="30"/>
      <c r="N116" s="30"/>
      <c r="O116" s="30"/>
      <c r="P116" s="32"/>
      <c r="Q116" s="32"/>
      <c r="R116" s="32"/>
      <c r="S116" s="32"/>
      <c r="T116" s="32"/>
      <c r="U116" s="32"/>
      <c r="V116" s="32"/>
      <c r="W116" s="32"/>
      <c r="X116" s="32"/>
      <c r="Y116" s="32"/>
      <c r="Z116" s="32"/>
      <c r="AA116" s="32"/>
      <c r="AB116" s="32"/>
      <c r="AC116" s="32"/>
      <c r="AD116" s="32"/>
      <c r="AE116" s="32"/>
      <c r="AF116" s="32"/>
      <c r="AG116" s="32"/>
      <c r="AH116" s="32"/>
      <c r="AI116" s="32"/>
    </row>
    <row r="117" spans="1:35" s="33" customFormat="1" hidden="1">
      <c r="A117" s="30" t="s">
        <v>220</v>
      </c>
      <c r="B117" s="30">
        <v>300</v>
      </c>
      <c r="C117" s="30" t="s">
        <v>679</v>
      </c>
      <c r="D117" s="31">
        <f>INDEX(asluku!C$6:C$325,MATCH('Lausuntopyyntö Kunnallisha'!$B$9:$B$303,asluku!$A$6:$A$325,0),1,1)</f>
        <v>3906</v>
      </c>
      <c r="E117" s="30" t="s">
        <v>30</v>
      </c>
      <c r="F117" s="25" t="str">
        <f t="shared" si="1"/>
        <v>alle 10 000</v>
      </c>
      <c r="G117" s="30" t="s">
        <v>221</v>
      </c>
      <c r="H117" s="30"/>
      <c r="I117" s="30"/>
      <c r="J117" s="30"/>
      <c r="K117" s="30"/>
      <c r="L117" s="30"/>
      <c r="M117" s="30"/>
      <c r="N117" s="30"/>
      <c r="O117" s="30"/>
      <c r="P117" s="32"/>
      <c r="Q117" s="32"/>
      <c r="R117" s="32"/>
      <c r="S117" s="32"/>
      <c r="T117" s="32"/>
      <c r="U117" s="32"/>
      <c r="V117" s="32"/>
      <c r="W117" s="32"/>
      <c r="X117" s="32"/>
      <c r="Y117" s="32"/>
      <c r="Z117" s="32"/>
      <c r="AA117" s="32"/>
      <c r="AB117" s="32"/>
      <c r="AC117" s="32"/>
      <c r="AD117" s="32"/>
      <c r="AE117" s="32"/>
      <c r="AF117" s="32"/>
      <c r="AG117" s="32"/>
      <c r="AH117" s="32"/>
      <c r="AI117" s="32"/>
    </row>
    <row r="118" spans="1:35" s="33" customFormat="1" hidden="1">
      <c r="A118" s="30" t="s">
        <v>67</v>
      </c>
      <c r="B118" s="30">
        <v>301</v>
      </c>
      <c r="C118" s="30" t="s">
        <v>601</v>
      </c>
      <c r="D118" s="31">
        <f>INDEX(asluku!C$6:C$325,MATCH('Lausuntopyyntö Kunnallisha'!$B$9:$B$303,asluku!$A$6:$A$325,0),1,1)</f>
        <v>14495</v>
      </c>
      <c r="E118" s="30" t="s">
        <v>30</v>
      </c>
      <c r="F118" s="25" t="str">
        <f t="shared" si="1"/>
        <v>10 000-49 999</v>
      </c>
      <c r="G118" s="30" t="s">
        <v>68</v>
      </c>
      <c r="H118" s="30"/>
      <c r="I118" s="30"/>
      <c r="J118" s="30"/>
      <c r="K118" s="30"/>
      <c r="L118" s="30"/>
      <c r="M118" s="30"/>
      <c r="N118" s="30"/>
      <c r="O118" s="30"/>
      <c r="P118" s="32"/>
      <c r="Q118" s="32"/>
      <c r="R118" s="32"/>
      <c r="S118" s="32"/>
      <c r="T118" s="32"/>
      <c r="U118" s="32"/>
      <c r="V118" s="32"/>
      <c r="W118" s="32"/>
      <c r="X118" s="32"/>
      <c r="Y118" s="32"/>
      <c r="Z118" s="32"/>
      <c r="AA118" s="32"/>
      <c r="AB118" s="32"/>
      <c r="AC118" s="32"/>
      <c r="AD118" s="32"/>
      <c r="AE118" s="32"/>
      <c r="AF118" s="32"/>
      <c r="AG118" s="32"/>
      <c r="AH118" s="32"/>
      <c r="AI118" s="32"/>
    </row>
    <row r="119" spans="1:35" s="33" customFormat="1" hidden="1">
      <c r="A119" s="30" t="s">
        <v>262</v>
      </c>
      <c r="B119" s="30">
        <v>304</v>
      </c>
      <c r="C119" s="30" t="s">
        <v>701</v>
      </c>
      <c r="D119" s="31">
        <f>INDEX(asluku!C$6:C$325,MATCH('Lausuntopyyntö Kunnallisha'!$B$9:$B$303,asluku!$A$6:$A$325,0),1,1)</f>
        <v>886</v>
      </c>
      <c r="E119" s="30" t="s">
        <v>87</v>
      </c>
      <c r="F119" s="25" t="str">
        <f t="shared" si="1"/>
        <v>alle 10 000</v>
      </c>
      <c r="G119" s="30" t="s">
        <v>263</v>
      </c>
      <c r="H119" s="30"/>
      <c r="I119" s="30"/>
      <c r="J119" s="30"/>
      <c r="K119" s="30"/>
      <c r="L119" s="30"/>
      <c r="M119" s="30"/>
      <c r="N119" s="30"/>
      <c r="O119" s="30"/>
      <c r="P119" s="32"/>
      <c r="Q119" s="32"/>
      <c r="R119" s="32"/>
      <c r="S119" s="32"/>
      <c r="T119" s="32"/>
      <c r="U119" s="32"/>
      <c r="V119" s="32"/>
      <c r="W119" s="32"/>
      <c r="X119" s="32"/>
      <c r="Y119" s="32"/>
      <c r="Z119" s="32"/>
      <c r="AA119" s="32"/>
      <c r="AB119" s="32"/>
      <c r="AC119" s="32"/>
      <c r="AD119" s="32"/>
      <c r="AE119" s="32"/>
      <c r="AF119" s="32"/>
      <c r="AG119" s="32"/>
      <c r="AH119" s="32"/>
      <c r="AI119" s="32"/>
    </row>
    <row r="120" spans="1:35" s="33" customFormat="1" hidden="1">
      <c r="A120" s="30" t="s">
        <v>57</v>
      </c>
      <c r="B120" s="30">
        <v>305</v>
      </c>
      <c r="C120" s="30" t="s">
        <v>597</v>
      </c>
      <c r="D120" s="31">
        <f>INDEX(asluku!C$6:C$325,MATCH('Lausuntopyyntö Kunnallisha'!$B$9:$B$303,asluku!$A$6:$A$325,0),1,1)</f>
        <v>16373</v>
      </c>
      <c r="E120" s="30" t="s">
        <v>20</v>
      </c>
      <c r="F120" s="25" t="str">
        <f t="shared" si="1"/>
        <v>10 000-49 999</v>
      </c>
      <c r="G120" s="30" t="s">
        <v>58</v>
      </c>
      <c r="H120" s="30"/>
      <c r="I120" s="30"/>
      <c r="J120" s="30"/>
      <c r="K120" s="30"/>
      <c r="L120" s="30"/>
      <c r="M120" s="30"/>
      <c r="N120" s="30"/>
      <c r="O120" s="30"/>
      <c r="P120" s="32"/>
      <c r="Q120" s="32"/>
      <c r="R120" s="32"/>
      <c r="S120" s="32"/>
      <c r="T120" s="32"/>
      <c r="U120" s="32"/>
      <c r="V120" s="32"/>
      <c r="W120" s="32"/>
      <c r="X120" s="32"/>
      <c r="Y120" s="32"/>
      <c r="Z120" s="32"/>
      <c r="AA120" s="32"/>
      <c r="AB120" s="32"/>
      <c r="AC120" s="32"/>
      <c r="AD120" s="32"/>
      <c r="AE120" s="32"/>
      <c r="AF120" s="32"/>
      <c r="AG120" s="32"/>
      <c r="AH120" s="32"/>
      <c r="AI120" s="32"/>
    </row>
    <row r="121" spans="1:35" s="33" customFormat="1" hidden="1">
      <c r="A121" s="30" t="s">
        <v>309</v>
      </c>
      <c r="B121" s="30">
        <v>312</v>
      </c>
      <c r="C121" s="30" t="s">
        <v>725</v>
      </c>
      <c r="D121" s="31">
        <f>INDEX(asluku!C$6:C$325,MATCH('Lausuntopyyntö Kunnallisha'!$B$9:$B$303,asluku!$A$6:$A$325,0),1,1)</f>
        <v>1503</v>
      </c>
      <c r="E121" s="30" t="s">
        <v>99</v>
      </c>
      <c r="F121" s="25" t="str">
        <f t="shared" si="1"/>
        <v>alle 10 000</v>
      </c>
      <c r="G121" s="30" t="s">
        <v>310</v>
      </c>
      <c r="H121" s="30"/>
      <c r="I121" s="30"/>
      <c r="J121" s="30"/>
      <c r="K121" s="30"/>
      <c r="L121" s="30"/>
      <c r="M121" s="30"/>
      <c r="N121" s="30"/>
      <c r="O121" s="30"/>
      <c r="P121" s="32"/>
      <c r="Q121" s="32"/>
      <c r="R121" s="32"/>
      <c r="S121" s="32"/>
      <c r="T121" s="32"/>
      <c r="U121" s="32"/>
      <c r="V121" s="32"/>
      <c r="W121" s="32"/>
      <c r="X121" s="32"/>
      <c r="Y121" s="32"/>
      <c r="Z121" s="32"/>
      <c r="AA121" s="32"/>
      <c r="AB121" s="32"/>
      <c r="AC121" s="32"/>
      <c r="AD121" s="32"/>
      <c r="AE121" s="32"/>
      <c r="AF121" s="32"/>
      <c r="AG121" s="32"/>
      <c r="AH121" s="32"/>
      <c r="AI121" s="32"/>
    </row>
    <row r="122" spans="1:35" s="33" customFormat="1" hidden="1">
      <c r="A122" s="30" t="s">
        <v>61</v>
      </c>
      <c r="B122" s="30">
        <v>316</v>
      </c>
      <c r="C122" s="30" t="s">
        <v>599</v>
      </c>
      <c r="D122" s="31">
        <f>INDEX(asluku!C$6:C$325,MATCH('Lausuntopyyntö Kunnallisha'!$B$9:$B$303,asluku!$A$6:$A$325,0),1,1)</f>
        <v>4798</v>
      </c>
      <c r="E122" s="30" t="s">
        <v>62</v>
      </c>
      <c r="F122" s="25" t="str">
        <f t="shared" si="1"/>
        <v>alle 10 000</v>
      </c>
      <c r="G122" s="30" t="s">
        <v>63</v>
      </c>
      <c r="H122" s="30"/>
      <c r="I122" s="30"/>
      <c r="J122" s="30"/>
      <c r="K122" s="30"/>
      <c r="L122" s="30"/>
      <c r="M122" s="30"/>
      <c r="N122" s="30"/>
      <c r="O122" s="30"/>
      <c r="P122" s="32"/>
      <c r="Q122" s="32"/>
      <c r="R122" s="32"/>
      <c r="S122" s="32"/>
      <c r="T122" s="32"/>
      <c r="U122" s="32"/>
      <c r="V122" s="32"/>
      <c r="W122" s="32"/>
      <c r="X122" s="32"/>
      <c r="Y122" s="32"/>
      <c r="Z122" s="32"/>
      <c r="AA122" s="32"/>
      <c r="AB122" s="32"/>
      <c r="AC122" s="32"/>
      <c r="AD122" s="32"/>
      <c r="AE122" s="32"/>
      <c r="AF122" s="32"/>
      <c r="AG122" s="32"/>
      <c r="AH122" s="32"/>
      <c r="AI122" s="32"/>
    </row>
    <row r="123" spans="1:35" s="33" customFormat="1" hidden="1">
      <c r="A123" s="30" t="s">
        <v>325</v>
      </c>
      <c r="B123" s="30">
        <v>317</v>
      </c>
      <c r="C123" s="30" t="s">
        <v>733</v>
      </c>
      <c r="D123" s="31">
        <f>INDEX(asluku!C$6:C$325,MATCH('Lausuntopyyntö Kunnallisha'!$B$9:$B$303,asluku!$A$6:$A$325,0),1,1)</f>
        <v>2819</v>
      </c>
      <c r="E123" s="30" t="s">
        <v>20</v>
      </c>
      <c r="F123" s="25" t="str">
        <f t="shared" si="1"/>
        <v>alle 10 000</v>
      </c>
      <c r="G123" s="30" t="s">
        <v>326</v>
      </c>
      <c r="H123" s="30"/>
      <c r="I123" s="30"/>
      <c r="J123" s="30"/>
      <c r="K123" s="30"/>
      <c r="L123" s="30"/>
      <c r="M123" s="30"/>
      <c r="N123" s="30"/>
      <c r="O123" s="30"/>
      <c r="P123" s="32"/>
      <c r="Q123" s="32"/>
      <c r="R123" s="32"/>
      <c r="S123" s="32"/>
      <c r="T123" s="32"/>
      <c r="U123" s="32"/>
      <c r="V123" s="32"/>
      <c r="W123" s="32"/>
      <c r="X123" s="32"/>
      <c r="Y123" s="32"/>
      <c r="Z123" s="32"/>
      <c r="AA123" s="32"/>
      <c r="AB123" s="32"/>
      <c r="AC123" s="32"/>
      <c r="AD123" s="32"/>
      <c r="AE123" s="32"/>
      <c r="AF123" s="32"/>
      <c r="AG123" s="32"/>
      <c r="AH123" s="32"/>
      <c r="AI123" s="32"/>
    </row>
    <row r="124" spans="1:35" s="33" customFormat="1" hidden="1">
      <c r="A124" s="30" t="s">
        <v>237</v>
      </c>
      <c r="B124" s="30">
        <v>319</v>
      </c>
      <c r="C124" s="30" t="s">
        <v>688</v>
      </c>
      <c r="D124" s="31">
        <f>INDEX(asluku!C$6:C$325,MATCH('Lausuntopyyntö Kunnallisha'!$B$9:$B$303,asluku!$A$6:$A$325,0),1,1)</f>
        <v>2804</v>
      </c>
      <c r="E124" s="30" t="s">
        <v>23</v>
      </c>
      <c r="F124" s="25" t="str">
        <f t="shared" si="1"/>
        <v>alle 10 000</v>
      </c>
      <c r="G124" s="30" t="s">
        <v>238</v>
      </c>
      <c r="H124" s="30"/>
      <c r="I124" s="30"/>
      <c r="J124" s="30"/>
      <c r="K124" s="30"/>
      <c r="L124" s="30"/>
      <c r="M124" s="30"/>
      <c r="N124" s="30"/>
      <c r="O124" s="30"/>
      <c r="P124" s="32"/>
      <c r="Q124" s="32"/>
      <c r="R124" s="32"/>
      <c r="S124" s="32"/>
      <c r="T124" s="32"/>
      <c r="U124" s="32"/>
      <c r="V124" s="32"/>
      <c r="W124" s="32"/>
      <c r="X124" s="32"/>
      <c r="Y124" s="32"/>
      <c r="Z124" s="32"/>
      <c r="AA124" s="32"/>
      <c r="AB124" s="32"/>
      <c r="AC124" s="32"/>
      <c r="AD124" s="32"/>
      <c r="AE124" s="32"/>
      <c r="AF124" s="32"/>
      <c r="AG124" s="32"/>
      <c r="AH124" s="32"/>
      <c r="AI124" s="32"/>
    </row>
    <row r="125" spans="1:35" s="33" customFormat="1" hidden="1">
      <c r="A125" s="30" t="s">
        <v>564</v>
      </c>
      <c r="B125" s="30">
        <v>398</v>
      </c>
      <c r="C125" s="30" t="s">
        <v>850</v>
      </c>
      <c r="D125" s="31">
        <f>INDEX(asluku!C$6:C$325,MATCH('Lausuntopyyntö Kunnallisha'!$B$9:$B$303,asluku!$A$6:$A$325,0),1,1)</f>
        <v>102308</v>
      </c>
      <c r="E125" s="30" t="s">
        <v>62</v>
      </c>
      <c r="F125" s="25" t="str">
        <f t="shared" si="1"/>
        <v>yli 100 000</v>
      </c>
      <c r="G125" s="30" t="s">
        <v>548</v>
      </c>
      <c r="H125" s="30"/>
      <c r="I125" s="30"/>
      <c r="J125" s="30"/>
      <c r="K125" s="30"/>
      <c r="L125" s="30"/>
      <c r="M125" s="30"/>
      <c r="N125" s="30"/>
      <c r="O125" s="30"/>
      <c r="P125" s="32"/>
      <c r="Q125" s="32"/>
      <c r="R125" s="32"/>
      <c r="S125" s="32"/>
      <c r="T125" s="32"/>
      <c r="U125" s="32"/>
      <c r="V125" s="32"/>
      <c r="W125" s="32"/>
      <c r="X125" s="32"/>
      <c r="Y125" s="32"/>
      <c r="Z125" s="32"/>
      <c r="AA125" s="32"/>
      <c r="AB125" s="32"/>
      <c r="AC125" s="32"/>
      <c r="AD125" s="32"/>
      <c r="AE125" s="32"/>
      <c r="AF125" s="32"/>
      <c r="AG125" s="32"/>
      <c r="AH125" s="32"/>
      <c r="AI125" s="32"/>
    </row>
    <row r="126" spans="1:35" s="33" customFormat="1" hidden="1">
      <c r="A126" s="30" t="s">
        <v>429</v>
      </c>
      <c r="B126" s="30">
        <v>399</v>
      </c>
      <c r="C126" s="30" t="s">
        <v>787</v>
      </c>
      <c r="D126" s="31">
        <f>INDEX(asluku!C$6:C$325,MATCH('Lausuntopyyntö Kunnallisha'!$B$9:$B$303,asluku!$A$6:$A$325,0),1,1)</f>
        <v>7933</v>
      </c>
      <c r="E126" s="30" t="s">
        <v>6</v>
      </c>
      <c r="F126" s="25" t="str">
        <f t="shared" si="1"/>
        <v>alle 10 000</v>
      </c>
      <c r="G126" s="30" t="s">
        <v>430</v>
      </c>
      <c r="H126" s="30"/>
      <c r="I126" s="30"/>
      <c r="J126" s="30"/>
      <c r="K126" s="30"/>
      <c r="L126" s="30"/>
      <c r="M126" s="30"/>
      <c r="N126" s="30"/>
      <c r="O126" s="30"/>
      <c r="P126" s="32"/>
      <c r="Q126" s="32"/>
      <c r="R126" s="32"/>
      <c r="S126" s="32"/>
      <c r="T126" s="32"/>
      <c r="U126" s="32"/>
      <c r="V126" s="32"/>
      <c r="W126" s="32"/>
      <c r="X126" s="32"/>
      <c r="Y126" s="32"/>
      <c r="Z126" s="32"/>
      <c r="AA126" s="32"/>
      <c r="AB126" s="32"/>
      <c r="AC126" s="32"/>
      <c r="AD126" s="32"/>
      <c r="AE126" s="32"/>
      <c r="AF126" s="32"/>
      <c r="AG126" s="32"/>
      <c r="AH126" s="32"/>
      <c r="AI126" s="32"/>
    </row>
    <row r="127" spans="1:35" s="33" customFormat="1" hidden="1">
      <c r="A127" s="30" t="s">
        <v>475</v>
      </c>
      <c r="B127" s="30">
        <v>400</v>
      </c>
      <c r="C127" s="30" t="s">
        <v>811</v>
      </c>
      <c r="D127" s="31">
        <f>INDEX(asluku!C$6:C$325,MATCH('Lausuntopyyntö Kunnallisha'!$B$9:$B$303,asluku!$A$6:$A$325,0),1,1)</f>
        <v>8408</v>
      </c>
      <c r="E127" s="30" t="s">
        <v>87</v>
      </c>
      <c r="F127" s="25" t="str">
        <f t="shared" si="1"/>
        <v>alle 10 000</v>
      </c>
      <c r="G127" s="30" t="s">
        <v>476</v>
      </c>
      <c r="H127" s="30"/>
      <c r="I127" s="30"/>
      <c r="J127" s="30"/>
      <c r="K127" s="30"/>
      <c r="L127" s="30"/>
      <c r="M127" s="30"/>
      <c r="N127" s="30"/>
      <c r="O127" s="30"/>
      <c r="P127" s="32"/>
      <c r="Q127" s="32"/>
      <c r="R127" s="32"/>
      <c r="S127" s="32"/>
      <c r="T127" s="32"/>
      <c r="U127" s="32"/>
      <c r="V127" s="32"/>
      <c r="W127" s="32"/>
      <c r="X127" s="32"/>
      <c r="Y127" s="32"/>
      <c r="Z127" s="32"/>
      <c r="AA127" s="32"/>
      <c r="AB127" s="32"/>
      <c r="AC127" s="32"/>
      <c r="AD127" s="32"/>
      <c r="AE127" s="32"/>
      <c r="AF127" s="32"/>
      <c r="AG127" s="32"/>
      <c r="AH127" s="32"/>
      <c r="AI127" s="32"/>
    </row>
    <row r="128" spans="1:35" s="33" customFormat="1" hidden="1">
      <c r="A128" s="30" t="s">
        <v>387</v>
      </c>
      <c r="B128" s="30">
        <v>407</v>
      </c>
      <c r="C128" s="30" t="s">
        <v>766</v>
      </c>
      <c r="D128" s="31">
        <f>INDEX(asluku!C$6:C$325,MATCH('Lausuntopyyntö Kunnallisha'!$B$9:$B$303,asluku!$A$6:$A$325,0),1,1)</f>
        <v>2848</v>
      </c>
      <c r="E128" s="30" t="s">
        <v>11</v>
      </c>
      <c r="F128" s="25" t="str">
        <f t="shared" si="1"/>
        <v>alle 10 000</v>
      </c>
      <c r="G128" s="30" t="s">
        <v>388</v>
      </c>
      <c r="H128" s="30"/>
      <c r="I128" s="30"/>
      <c r="J128" s="30"/>
      <c r="K128" s="30"/>
      <c r="L128" s="30"/>
      <c r="M128" s="30"/>
      <c r="N128" s="30"/>
      <c r="O128" s="30"/>
      <c r="P128" s="32"/>
      <c r="Q128" s="32"/>
      <c r="R128" s="32"/>
      <c r="S128" s="32"/>
      <c r="T128" s="32"/>
      <c r="U128" s="32"/>
      <c r="V128" s="32"/>
      <c r="W128" s="32"/>
      <c r="X128" s="32"/>
      <c r="Y128" s="32"/>
      <c r="Z128" s="32"/>
      <c r="AA128" s="32"/>
      <c r="AB128" s="32"/>
      <c r="AC128" s="32"/>
      <c r="AD128" s="32"/>
      <c r="AE128" s="32"/>
      <c r="AF128" s="32"/>
      <c r="AG128" s="32"/>
      <c r="AH128" s="32"/>
      <c r="AI128" s="32"/>
    </row>
    <row r="129" spans="1:35" s="33" customFormat="1" hidden="1">
      <c r="A129" s="30" t="s">
        <v>323</v>
      </c>
      <c r="B129" s="30">
        <v>402</v>
      </c>
      <c r="C129" s="30" t="s">
        <v>732</v>
      </c>
      <c r="D129" s="31">
        <f>INDEX(asluku!C$6:C$325,MATCH('Lausuntopyyntö Kunnallisha'!$B$9:$B$303,asluku!$A$6:$A$325,0),1,1)</f>
        <v>10386</v>
      </c>
      <c r="E129" s="30" t="s">
        <v>38</v>
      </c>
      <c r="F129" s="25" t="str">
        <f t="shared" si="1"/>
        <v>10 000-49 999</v>
      </c>
      <c r="G129" s="30" t="s">
        <v>324</v>
      </c>
      <c r="H129" s="30"/>
      <c r="I129" s="30"/>
      <c r="J129" s="30"/>
      <c r="K129" s="30"/>
      <c r="L129" s="30"/>
      <c r="M129" s="30"/>
      <c r="N129" s="30"/>
      <c r="O129" s="30"/>
      <c r="P129" s="32"/>
      <c r="Q129" s="32"/>
      <c r="R129" s="32"/>
      <c r="S129" s="32"/>
      <c r="T129" s="32"/>
      <c r="U129" s="32"/>
      <c r="V129" s="32"/>
      <c r="W129" s="32"/>
      <c r="X129" s="32"/>
      <c r="Y129" s="32"/>
      <c r="Z129" s="32"/>
      <c r="AA129" s="32"/>
      <c r="AB129" s="32"/>
      <c r="AC129" s="32"/>
      <c r="AD129" s="32"/>
      <c r="AE129" s="32"/>
      <c r="AF129" s="32"/>
      <c r="AG129" s="32"/>
      <c r="AH129" s="32"/>
      <c r="AI129" s="32"/>
    </row>
    <row r="130" spans="1:35" s="33" customFormat="1" hidden="1">
      <c r="A130" s="30" t="s">
        <v>130</v>
      </c>
      <c r="B130" s="30">
        <v>403</v>
      </c>
      <c r="C130" s="30" t="s">
        <v>633</v>
      </c>
      <c r="D130" s="31">
        <f>INDEX(asluku!C$6:C$325,MATCH('Lausuntopyyntö Kunnallisha'!$B$9:$B$303,asluku!$A$6:$A$325,0),1,1)</f>
        <v>3436</v>
      </c>
      <c r="E130" s="30" t="s">
        <v>30</v>
      </c>
      <c r="F130" s="25" t="str">
        <f t="shared" si="1"/>
        <v>alle 10 000</v>
      </c>
      <c r="G130" s="30" t="s">
        <v>131</v>
      </c>
      <c r="H130" s="30"/>
      <c r="I130" s="30"/>
      <c r="J130" s="30"/>
      <c r="K130" s="30"/>
      <c r="L130" s="30"/>
      <c r="M130" s="30"/>
      <c r="N130" s="30"/>
      <c r="O130" s="30"/>
      <c r="P130" s="32"/>
      <c r="Q130" s="32"/>
      <c r="R130" s="32"/>
      <c r="S130" s="32"/>
      <c r="T130" s="32"/>
      <c r="U130" s="32"/>
      <c r="V130" s="32"/>
      <c r="W130" s="32"/>
      <c r="X130" s="32"/>
      <c r="Y130" s="32"/>
      <c r="Z130" s="32"/>
      <c r="AA130" s="32"/>
      <c r="AB130" s="32"/>
      <c r="AC130" s="32"/>
      <c r="AD130" s="32"/>
      <c r="AE130" s="32"/>
      <c r="AF130" s="32"/>
      <c r="AG130" s="32"/>
      <c r="AH130" s="32"/>
      <c r="AI130" s="32"/>
    </row>
    <row r="131" spans="1:35" s="33" customFormat="1" hidden="1">
      <c r="A131" s="30" t="s">
        <v>266</v>
      </c>
      <c r="B131" s="30">
        <v>405</v>
      </c>
      <c r="C131" s="30" t="s">
        <v>703</v>
      </c>
      <c r="D131" s="31">
        <f>INDEX(asluku!C$6:C$325,MATCH('Lausuntopyyntö Kunnallisha'!$B$9:$B$303,asluku!$A$6:$A$325,0),1,1)</f>
        <v>72133</v>
      </c>
      <c r="E131" s="30" t="s">
        <v>8</v>
      </c>
      <c r="F131" s="25" t="str">
        <f t="shared" si="1"/>
        <v>50 000-99 999</v>
      </c>
      <c r="G131" s="30" t="s">
        <v>267</v>
      </c>
      <c r="H131" s="30"/>
      <c r="I131" s="30"/>
      <c r="J131" s="30"/>
      <c r="K131" s="30"/>
      <c r="L131" s="30"/>
      <c r="M131" s="30"/>
      <c r="N131" s="30"/>
      <c r="O131" s="30"/>
      <c r="P131" s="32"/>
      <c r="Q131" s="32"/>
      <c r="R131" s="32"/>
      <c r="S131" s="32"/>
      <c r="T131" s="32"/>
      <c r="U131" s="32"/>
      <c r="V131" s="32"/>
      <c r="W131" s="32"/>
      <c r="X131" s="32"/>
      <c r="Y131" s="32"/>
      <c r="Z131" s="32"/>
      <c r="AA131" s="32"/>
      <c r="AB131" s="32"/>
      <c r="AC131" s="32"/>
      <c r="AD131" s="32"/>
      <c r="AE131" s="32"/>
      <c r="AF131" s="32"/>
      <c r="AG131" s="32"/>
      <c r="AH131" s="32"/>
      <c r="AI131" s="32"/>
    </row>
    <row r="132" spans="1:35" s="33" customFormat="1" hidden="1">
      <c r="A132" s="30" t="s">
        <v>385</v>
      </c>
      <c r="B132" s="30">
        <v>408</v>
      </c>
      <c r="C132" s="30" t="s">
        <v>765</v>
      </c>
      <c r="D132" s="31">
        <f>INDEX(asluku!C$6:C$325,MATCH('Lausuntopyyntö Kunnallisha'!$B$9:$B$303,asluku!$A$6:$A$325,0),1,1)</f>
        <v>14530</v>
      </c>
      <c r="E132" s="30" t="s">
        <v>30</v>
      </c>
      <c r="F132" s="25" t="str">
        <f t="shared" si="1"/>
        <v>10 000-49 999</v>
      </c>
      <c r="G132" s="30" t="s">
        <v>386</v>
      </c>
      <c r="H132" s="30"/>
      <c r="I132" s="30"/>
      <c r="J132" s="30"/>
      <c r="K132" s="30"/>
      <c r="L132" s="30"/>
      <c r="M132" s="30"/>
      <c r="N132" s="30"/>
      <c r="O132" s="30"/>
      <c r="P132" s="32"/>
      <c r="Q132" s="32"/>
      <c r="R132" s="32"/>
      <c r="S132" s="32"/>
      <c r="T132" s="32"/>
      <c r="U132" s="32"/>
      <c r="V132" s="32"/>
      <c r="W132" s="32"/>
      <c r="X132" s="32"/>
      <c r="Y132" s="32"/>
      <c r="Z132" s="32"/>
      <c r="AA132" s="32"/>
      <c r="AB132" s="32"/>
      <c r="AC132" s="32"/>
      <c r="AD132" s="32"/>
      <c r="AE132" s="32"/>
      <c r="AF132" s="32"/>
      <c r="AG132" s="32"/>
      <c r="AH132" s="32"/>
      <c r="AI132" s="32"/>
    </row>
    <row r="133" spans="1:35" s="33" customFormat="1" hidden="1">
      <c r="A133" s="30" t="s">
        <v>528</v>
      </c>
      <c r="B133" s="30">
        <v>410</v>
      </c>
      <c r="C133" s="30" t="s">
        <v>838</v>
      </c>
      <c r="D133" s="31">
        <f>INDEX(asluku!C$6:C$325,MATCH('Lausuntopyyntö Kunnallisha'!$B$9:$B$303,asluku!$A$6:$A$325,0),1,1)</f>
        <v>18286</v>
      </c>
      <c r="E133" s="30" t="s">
        <v>99</v>
      </c>
      <c r="F133" s="25" t="str">
        <f t="shared" si="1"/>
        <v>10 000-49 999</v>
      </c>
      <c r="G133" s="30" t="s">
        <v>529</v>
      </c>
      <c r="H133" s="30"/>
      <c r="I133" s="30"/>
      <c r="J133" s="30"/>
      <c r="K133" s="30"/>
      <c r="L133" s="30"/>
      <c r="M133" s="30"/>
      <c r="N133" s="30"/>
      <c r="O133" s="30"/>
      <c r="P133" s="32"/>
      <c r="Q133" s="32"/>
      <c r="R133" s="32"/>
      <c r="S133" s="32"/>
      <c r="T133" s="32"/>
      <c r="U133" s="32"/>
      <c r="V133" s="32"/>
      <c r="W133" s="32"/>
      <c r="X133" s="32"/>
      <c r="Y133" s="32"/>
      <c r="Z133" s="32"/>
      <c r="AA133" s="32"/>
      <c r="AB133" s="32"/>
      <c r="AC133" s="32"/>
      <c r="AD133" s="32"/>
      <c r="AE133" s="32"/>
      <c r="AF133" s="32"/>
      <c r="AG133" s="32"/>
      <c r="AH133" s="32"/>
      <c r="AI133" s="32"/>
    </row>
    <row r="134" spans="1:35" s="33" customFormat="1" hidden="1">
      <c r="A134" s="30" t="s">
        <v>530</v>
      </c>
      <c r="B134" s="30">
        <v>413</v>
      </c>
      <c r="C134" s="30" t="s">
        <v>839</v>
      </c>
      <c r="D134" s="31">
        <f>INDEX(asluku!C$6:C$325,MATCH('Lausuntopyyntö Kunnallisha'!$B$9:$B$303,asluku!$A$6:$A$325,0),1,1)</f>
        <v>1945</v>
      </c>
      <c r="E134" s="30" t="s">
        <v>23</v>
      </c>
      <c r="F134" s="25" t="str">
        <f t="shared" si="1"/>
        <v>alle 10 000</v>
      </c>
      <c r="G134" s="30" t="s">
        <v>531</v>
      </c>
      <c r="H134" s="30"/>
      <c r="I134" s="30"/>
      <c r="J134" s="30"/>
      <c r="K134" s="30"/>
      <c r="L134" s="30"/>
      <c r="M134" s="30"/>
      <c r="N134" s="30"/>
      <c r="O134" s="30"/>
      <c r="P134" s="32"/>
      <c r="Q134" s="32"/>
      <c r="R134" s="32"/>
      <c r="S134" s="32"/>
      <c r="T134" s="32"/>
      <c r="U134" s="32"/>
      <c r="V134" s="32"/>
      <c r="W134" s="32"/>
      <c r="X134" s="32"/>
      <c r="Y134" s="32"/>
      <c r="Z134" s="32"/>
      <c r="AA134" s="32"/>
      <c r="AB134" s="32"/>
      <c r="AC134" s="32"/>
      <c r="AD134" s="32"/>
      <c r="AE134" s="32"/>
      <c r="AF134" s="32"/>
      <c r="AG134" s="32"/>
      <c r="AH134" s="32"/>
      <c r="AI134" s="32"/>
    </row>
    <row r="135" spans="1:35" s="33" customFormat="1" hidden="1">
      <c r="A135" s="30" t="s">
        <v>372</v>
      </c>
      <c r="B135" s="30">
        <v>416</v>
      </c>
      <c r="C135" s="30" t="s">
        <v>758</v>
      </c>
      <c r="D135" s="31">
        <f>INDEX(asluku!C$6:C$325,MATCH('Lausuntopyyntö Kunnallisha'!$B$9:$B$303,asluku!$A$6:$A$325,0),1,1)</f>
        <v>3068</v>
      </c>
      <c r="E135" s="30" t="s">
        <v>8</v>
      </c>
      <c r="F135" s="25" t="str">
        <f t="shared" si="1"/>
        <v>alle 10 000</v>
      </c>
      <c r="G135" s="30" t="s">
        <v>373</v>
      </c>
      <c r="H135" s="30"/>
      <c r="I135" s="30"/>
      <c r="J135" s="30"/>
      <c r="K135" s="30"/>
      <c r="L135" s="30"/>
      <c r="M135" s="30"/>
      <c r="N135" s="30"/>
      <c r="O135" s="30"/>
      <c r="P135" s="32"/>
      <c r="Q135" s="32"/>
      <c r="R135" s="32"/>
      <c r="S135" s="32"/>
      <c r="T135" s="32"/>
      <c r="U135" s="32"/>
      <c r="V135" s="32"/>
      <c r="W135" s="32"/>
      <c r="X135" s="32"/>
      <c r="Y135" s="32"/>
      <c r="Z135" s="32"/>
      <c r="AA135" s="32"/>
      <c r="AB135" s="32"/>
      <c r="AC135" s="32"/>
      <c r="AD135" s="32"/>
      <c r="AE135" s="32"/>
      <c r="AF135" s="32"/>
      <c r="AG135" s="32"/>
      <c r="AH135" s="32"/>
      <c r="AI135" s="32"/>
    </row>
    <row r="136" spans="1:35" s="33" customFormat="1" hidden="1">
      <c r="A136" s="30" t="s">
        <v>471</v>
      </c>
      <c r="B136" s="30">
        <v>418</v>
      </c>
      <c r="C136" s="30" t="s">
        <v>809</v>
      </c>
      <c r="D136" s="31">
        <f>INDEX(asluku!C$6:C$325,MATCH('Lausuntopyyntö Kunnallisha'!$B$9:$B$303,asluku!$A$6:$A$325,0),1,1)</f>
        <v>20888</v>
      </c>
      <c r="E136" s="30" t="s">
        <v>55</v>
      </c>
      <c r="F136" s="25" t="str">
        <f t="shared" si="1"/>
        <v>10 000-49 999</v>
      </c>
      <c r="G136" s="30" t="s">
        <v>472</v>
      </c>
      <c r="H136" s="30"/>
      <c r="I136" s="30"/>
      <c r="J136" s="30"/>
      <c r="K136" s="30"/>
      <c r="L136" s="30"/>
      <c r="M136" s="30"/>
      <c r="N136" s="30"/>
      <c r="O136" s="30"/>
      <c r="P136" s="32"/>
      <c r="Q136" s="32"/>
      <c r="R136" s="32"/>
      <c r="S136" s="32"/>
      <c r="T136" s="32"/>
      <c r="U136" s="32"/>
      <c r="V136" s="32"/>
      <c r="W136" s="32"/>
      <c r="X136" s="32"/>
      <c r="Y136" s="32"/>
      <c r="Z136" s="32"/>
      <c r="AA136" s="32"/>
      <c r="AB136" s="32"/>
      <c r="AC136" s="32"/>
      <c r="AD136" s="32"/>
      <c r="AE136" s="32"/>
      <c r="AF136" s="32"/>
      <c r="AG136" s="32"/>
      <c r="AH136" s="32"/>
      <c r="AI136" s="32"/>
    </row>
    <row r="137" spans="1:35" s="33" customFormat="1" hidden="1">
      <c r="A137" s="30" t="s">
        <v>479</v>
      </c>
      <c r="B137" s="30">
        <v>420</v>
      </c>
      <c r="C137" s="30" t="s">
        <v>813</v>
      </c>
      <c r="D137" s="31">
        <f>INDEX(asluku!C$6:C$325,MATCH('Lausuntopyyntö Kunnallisha'!$B$9:$B$303,asluku!$A$6:$A$325,0),1,1)</f>
        <v>10405</v>
      </c>
      <c r="E137" s="30" t="s">
        <v>38</v>
      </c>
      <c r="F137" s="25" t="str">
        <f t="shared" si="1"/>
        <v>10 000-49 999</v>
      </c>
      <c r="G137" s="30" t="s">
        <v>480</v>
      </c>
      <c r="H137" s="30"/>
      <c r="I137" s="30"/>
      <c r="J137" s="30"/>
      <c r="K137" s="30"/>
      <c r="L137" s="30"/>
      <c r="M137" s="30"/>
      <c r="N137" s="30"/>
      <c r="O137" s="30"/>
      <c r="P137" s="32"/>
      <c r="Q137" s="32"/>
      <c r="R137" s="32"/>
      <c r="S137" s="32"/>
      <c r="T137" s="32"/>
      <c r="U137" s="32"/>
      <c r="V137" s="32"/>
      <c r="W137" s="32"/>
      <c r="X137" s="32"/>
      <c r="Y137" s="32"/>
      <c r="Z137" s="32"/>
      <c r="AA137" s="32"/>
      <c r="AB137" s="32"/>
      <c r="AC137" s="32"/>
      <c r="AD137" s="32"/>
      <c r="AE137" s="32"/>
      <c r="AF137" s="32"/>
      <c r="AG137" s="32"/>
      <c r="AH137" s="32"/>
      <c r="AI137" s="32"/>
    </row>
    <row r="138" spans="1:35" s="33" customFormat="1" hidden="1">
      <c r="A138" s="30" t="s">
        <v>115</v>
      </c>
      <c r="B138" s="30">
        <v>421</v>
      </c>
      <c r="C138" s="30" t="s">
        <v>625</v>
      </c>
      <c r="D138" s="31">
        <f>INDEX(asluku!C$6:C$325,MATCH('Lausuntopyyntö Kunnallisha'!$B$9:$B$303,asluku!$A$6:$A$325,0),1,1)</f>
        <v>847</v>
      </c>
      <c r="E138" s="30" t="s">
        <v>43</v>
      </c>
      <c r="F138" s="25" t="str">
        <f t="shared" ref="F138:F201" si="2">IF(D138&lt;10000,"alle 10 000",IF(D138&lt;50000,"10 000-49 999",IF(D138&lt;100000,"50 000-99 999",IF(D138&gt;99999,"yli 100 000"))))</f>
        <v>alle 10 000</v>
      </c>
      <c r="G138" s="30" t="s">
        <v>116</v>
      </c>
      <c r="H138" s="30"/>
      <c r="I138" s="30"/>
      <c r="J138" s="30"/>
      <c r="K138" s="30"/>
      <c r="L138" s="30"/>
      <c r="M138" s="30"/>
      <c r="N138" s="30"/>
      <c r="O138" s="30"/>
      <c r="P138" s="32"/>
      <c r="Q138" s="32"/>
      <c r="R138" s="32"/>
      <c r="S138" s="32"/>
      <c r="T138" s="32"/>
      <c r="U138" s="32"/>
      <c r="V138" s="32"/>
      <c r="W138" s="32"/>
      <c r="X138" s="32"/>
      <c r="Y138" s="32"/>
      <c r="Z138" s="32"/>
      <c r="AA138" s="32"/>
      <c r="AB138" s="32"/>
      <c r="AC138" s="32"/>
      <c r="AD138" s="32"/>
      <c r="AE138" s="32"/>
      <c r="AF138" s="32"/>
      <c r="AG138" s="32"/>
      <c r="AH138" s="32"/>
      <c r="AI138" s="32"/>
    </row>
    <row r="139" spans="1:35" s="33" customFormat="1" hidden="1">
      <c r="A139" s="30" t="s">
        <v>276</v>
      </c>
      <c r="B139" s="30">
        <v>422</v>
      </c>
      <c r="C139" s="30" t="s">
        <v>708</v>
      </c>
      <c r="D139" s="31">
        <f>INDEX(asluku!C$6:C$325,MATCH('Lausuntopyyntö Kunnallisha'!$B$9:$B$303,asluku!$A$6:$A$325,0),1,1)</f>
        <v>12585</v>
      </c>
      <c r="E139" s="30" t="s">
        <v>17</v>
      </c>
      <c r="F139" s="25" t="str">
        <f t="shared" si="2"/>
        <v>10 000-49 999</v>
      </c>
      <c r="G139" s="30" t="s">
        <v>277</v>
      </c>
      <c r="H139" s="30"/>
      <c r="I139" s="30"/>
      <c r="J139" s="30"/>
      <c r="K139" s="30"/>
      <c r="L139" s="30"/>
      <c r="M139" s="30"/>
      <c r="N139" s="30"/>
      <c r="O139" s="30"/>
      <c r="P139" s="32"/>
      <c r="Q139" s="32"/>
      <c r="R139" s="32"/>
      <c r="S139" s="32"/>
      <c r="T139" s="32"/>
      <c r="U139" s="32"/>
      <c r="V139" s="32"/>
      <c r="W139" s="32"/>
      <c r="X139" s="32"/>
      <c r="Y139" s="32"/>
      <c r="Z139" s="32"/>
      <c r="AA139" s="32"/>
      <c r="AB139" s="32"/>
      <c r="AC139" s="32"/>
      <c r="AD139" s="32"/>
      <c r="AE139" s="32"/>
      <c r="AF139" s="32"/>
      <c r="AG139" s="32"/>
      <c r="AH139" s="32"/>
      <c r="AI139" s="32"/>
    </row>
    <row r="140" spans="1:35" s="33" customFormat="1" hidden="1">
      <c r="A140" s="30" t="s">
        <v>519</v>
      </c>
      <c r="B140" s="30">
        <v>423</v>
      </c>
      <c r="C140" s="30" t="s">
        <v>833</v>
      </c>
      <c r="D140" s="31">
        <f>INDEX(asluku!C$6:C$325,MATCH('Lausuntopyyntö Kunnallisha'!$B$9:$B$303,asluku!$A$6:$A$325,0),1,1)</f>
        <v>16690</v>
      </c>
      <c r="E140" s="30" t="s">
        <v>87</v>
      </c>
      <c r="F140" s="25" t="str">
        <f t="shared" si="2"/>
        <v>10 000-49 999</v>
      </c>
      <c r="G140" s="30"/>
      <c r="H140" s="30"/>
      <c r="I140" s="30"/>
      <c r="J140" s="30"/>
      <c r="K140" s="30"/>
      <c r="L140" s="30"/>
      <c r="M140" s="30"/>
      <c r="N140" s="30"/>
      <c r="O140" s="30"/>
      <c r="P140" s="32"/>
      <c r="Q140" s="32"/>
      <c r="R140" s="32"/>
      <c r="S140" s="32"/>
      <c r="T140" s="32"/>
      <c r="U140" s="32"/>
      <c r="V140" s="32"/>
      <c r="W140" s="32"/>
      <c r="X140" s="32"/>
      <c r="Y140" s="32"/>
      <c r="Z140" s="32"/>
      <c r="AA140" s="32"/>
      <c r="AB140" s="32"/>
      <c r="AC140" s="32"/>
      <c r="AD140" s="32"/>
      <c r="AE140" s="32"/>
      <c r="AF140" s="32"/>
      <c r="AG140" s="32"/>
      <c r="AH140" s="32"/>
      <c r="AI140" s="32"/>
    </row>
    <row r="141" spans="1:35" s="33" customFormat="1" hidden="1">
      <c r="A141" s="30" t="s">
        <v>450</v>
      </c>
      <c r="B141" s="30">
        <v>425</v>
      </c>
      <c r="C141" s="30" t="s">
        <v>798</v>
      </c>
      <c r="D141" s="31">
        <f>INDEX(asluku!C$6:C$325,MATCH('Lausuntopyyntö Kunnallisha'!$B$9:$B$303,asluku!$A$6:$A$325,0),1,1)</f>
        <v>9164</v>
      </c>
      <c r="E141" s="30" t="s">
        <v>20</v>
      </c>
      <c r="F141" s="25" t="str">
        <f t="shared" si="2"/>
        <v>alle 10 000</v>
      </c>
      <c r="G141" s="30" t="s">
        <v>451</v>
      </c>
      <c r="H141" s="30"/>
      <c r="I141" s="30"/>
      <c r="J141" s="30"/>
      <c r="K141" s="30"/>
      <c r="L141" s="30"/>
      <c r="M141" s="30"/>
      <c r="N141" s="30"/>
      <c r="O141" s="30"/>
      <c r="P141" s="32"/>
      <c r="Q141" s="32"/>
      <c r="R141" s="32"/>
      <c r="S141" s="32"/>
      <c r="T141" s="32"/>
      <c r="U141" s="32"/>
      <c r="V141" s="32"/>
      <c r="W141" s="32"/>
      <c r="X141" s="32"/>
      <c r="Y141" s="32"/>
      <c r="Z141" s="32"/>
      <c r="AA141" s="32"/>
      <c r="AB141" s="32"/>
      <c r="AC141" s="32"/>
      <c r="AD141" s="32"/>
      <c r="AE141" s="32"/>
      <c r="AF141" s="32"/>
      <c r="AG141" s="32"/>
      <c r="AH141" s="32"/>
      <c r="AI141" s="32"/>
    </row>
    <row r="142" spans="1:35" s="33" customFormat="1" hidden="1">
      <c r="A142" s="30" t="s">
        <v>258</v>
      </c>
      <c r="B142" s="30">
        <v>426</v>
      </c>
      <c r="C142" s="30" t="s">
        <v>699</v>
      </c>
      <c r="D142" s="31">
        <f>INDEX(asluku!C$6:C$325,MATCH('Lausuntopyyntö Kunnallisha'!$B$9:$B$303,asluku!$A$6:$A$325,0),1,1)</f>
        <v>12286</v>
      </c>
      <c r="E142" s="30" t="s">
        <v>17</v>
      </c>
      <c r="F142" s="25" t="str">
        <f t="shared" si="2"/>
        <v>10 000-49 999</v>
      </c>
      <c r="G142" s="30" t="s">
        <v>259</v>
      </c>
      <c r="H142" s="30"/>
      <c r="I142" s="30"/>
      <c r="J142" s="30"/>
      <c r="K142" s="30"/>
      <c r="L142" s="30"/>
      <c r="M142" s="30"/>
      <c r="N142" s="30"/>
      <c r="O142" s="30"/>
      <c r="P142" s="32"/>
      <c r="Q142" s="32"/>
      <c r="R142" s="32"/>
      <c r="S142" s="32"/>
      <c r="T142" s="32"/>
      <c r="U142" s="32"/>
      <c r="V142" s="32"/>
      <c r="W142" s="32"/>
      <c r="X142" s="32"/>
      <c r="Y142" s="32"/>
      <c r="Z142" s="32"/>
      <c r="AA142" s="32"/>
      <c r="AB142" s="32"/>
      <c r="AC142" s="32"/>
      <c r="AD142" s="32"/>
      <c r="AE142" s="32"/>
      <c r="AF142" s="32"/>
      <c r="AG142" s="32"/>
      <c r="AH142" s="32"/>
      <c r="AI142" s="32"/>
    </row>
    <row r="143" spans="1:35" s="33" customFormat="1" hidden="1">
      <c r="A143" s="30" t="s">
        <v>10</v>
      </c>
      <c r="B143" s="30">
        <v>444</v>
      </c>
      <c r="C143" s="30" t="s">
        <v>580</v>
      </c>
      <c r="D143" s="31">
        <f>INDEX(asluku!C$6:C$325,MATCH('Lausuntopyyntö Kunnallisha'!$B$9:$B$303,asluku!$A$6:$A$325,0),1,1)</f>
        <v>39726</v>
      </c>
      <c r="E143" s="30" t="s">
        <v>11</v>
      </c>
      <c r="F143" s="25" t="str">
        <f t="shared" si="2"/>
        <v>10 000-49 999</v>
      </c>
      <c r="G143" s="30" t="s">
        <v>12</v>
      </c>
      <c r="H143" s="30"/>
      <c r="I143" s="30"/>
      <c r="J143" s="30"/>
      <c r="K143" s="30"/>
      <c r="L143" s="30"/>
      <c r="M143" s="30"/>
      <c r="N143" s="30"/>
      <c r="O143" s="30"/>
      <c r="P143" s="32"/>
      <c r="Q143" s="32"/>
      <c r="R143" s="32"/>
      <c r="S143" s="32"/>
      <c r="T143" s="32"/>
      <c r="U143" s="32"/>
      <c r="V143" s="32"/>
      <c r="W143" s="32"/>
      <c r="X143" s="32"/>
      <c r="Y143" s="32"/>
      <c r="Z143" s="32"/>
      <c r="AA143" s="32"/>
      <c r="AB143" s="32"/>
      <c r="AC143" s="32"/>
      <c r="AD143" s="32"/>
      <c r="AE143" s="32"/>
      <c r="AF143" s="32"/>
      <c r="AG143" s="32"/>
      <c r="AH143" s="32"/>
      <c r="AI143" s="32"/>
    </row>
    <row r="144" spans="1:35" s="33" customFormat="1" hidden="1">
      <c r="A144" s="30" t="s">
        <v>155</v>
      </c>
      <c r="B144" s="30">
        <v>430</v>
      </c>
      <c r="C144" s="30" t="s">
        <v>646</v>
      </c>
      <c r="D144" s="31">
        <f>INDEX(asluku!C$6:C$325,MATCH('Lausuntopyyntö Kunnallisha'!$B$9:$B$303,asluku!$A$6:$A$325,0),1,1)</f>
        <v>16848</v>
      </c>
      <c r="E144" s="30" t="s">
        <v>87</v>
      </c>
      <c r="F144" s="25" t="str">
        <f t="shared" si="2"/>
        <v>10 000-49 999</v>
      </c>
      <c r="G144" s="30" t="s">
        <v>156</v>
      </c>
      <c r="H144" s="30"/>
      <c r="I144" s="30"/>
      <c r="J144" s="30"/>
      <c r="K144" s="30"/>
      <c r="L144" s="30"/>
      <c r="M144" s="30"/>
      <c r="N144" s="30"/>
      <c r="O144" s="30"/>
      <c r="P144" s="32"/>
      <c r="Q144" s="32"/>
      <c r="R144" s="32"/>
      <c r="S144" s="32"/>
      <c r="T144" s="32"/>
      <c r="U144" s="32"/>
      <c r="V144" s="32"/>
      <c r="W144" s="32"/>
      <c r="X144" s="32"/>
      <c r="Y144" s="32"/>
      <c r="Z144" s="32"/>
      <c r="AA144" s="32"/>
      <c r="AB144" s="32"/>
      <c r="AC144" s="32"/>
      <c r="AD144" s="32"/>
      <c r="AE144" s="32"/>
      <c r="AF144" s="32"/>
      <c r="AG144" s="32"/>
      <c r="AH144" s="32"/>
      <c r="AI144" s="32"/>
    </row>
    <row r="145" spans="1:35" s="33" customFormat="1" hidden="1">
      <c r="A145" s="30" t="s">
        <v>96</v>
      </c>
      <c r="B145" s="30">
        <v>433</v>
      </c>
      <c r="C145" s="30" t="s">
        <v>616</v>
      </c>
      <c r="D145" s="31">
        <f>INDEX(asluku!C$6:C$325,MATCH('Lausuntopyyntö Kunnallisha'!$B$9:$B$303,asluku!$A$6:$A$325,0),1,1)</f>
        <v>8377</v>
      </c>
      <c r="E145" s="30" t="s">
        <v>35</v>
      </c>
      <c r="F145" s="25" t="str">
        <f t="shared" si="2"/>
        <v>alle 10 000</v>
      </c>
      <c r="G145" s="30" t="s">
        <v>97</v>
      </c>
      <c r="H145" s="30"/>
      <c r="I145" s="30"/>
      <c r="J145" s="30"/>
      <c r="K145" s="30"/>
      <c r="L145" s="30"/>
      <c r="M145" s="30"/>
      <c r="N145" s="30"/>
      <c r="O145" s="30"/>
      <c r="P145" s="32"/>
      <c r="Q145" s="32"/>
      <c r="R145" s="32"/>
      <c r="S145" s="32"/>
      <c r="T145" s="32"/>
      <c r="U145" s="32"/>
      <c r="V145" s="32"/>
      <c r="W145" s="32"/>
      <c r="X145" s="32"/>
      <c r="Y145" s="32"/>
      <c r="Z145" s="32"/>
      <c r="AA145" s="32"/>
      <c r="AB145" s="32"/>
      <c r="AC145" s="32"/>
      <c r="AD145" s="32"/>
      <c r="AE145" s="32"/>
      <c r="AF145" s="32"/>
      <c r="AG145" s="32"/>
      <c r="AH145" s="32"/>
      <c r="AI145" s="32"/>
    </row>
    <row r="146" spans="1:35" s="33" customFormat="1" hidden="1">
      <c r="A146" s="30" t="s">
        <v>419</v>
      </c>
      <c r="B146" s="30">
        <v>434</v>
      </c>
      <c r="C146" s="30" t="s">
        <v>782</v>
      </c>
      <c r="D146" s="31">
        <f>INDEX(asluku!C$6:C$325,MATCH('Lausuntopyyntö Kunnallisha'!$B$9:$B$303,asluku!$A$6:$A$325,0),1,1)</f>
        <v>15552</v>
      </c>
      <c r="E146" s="30" t="s">
        <v>11</v>
      </c>
      <c r="F146" s="25" t="str">
        <f t="shared" si="2"/>
        <v>10 000-49 999</v>
      </c>
      <c r="G146" s="30" t="s">
        <v>420</v>
      </c>
      <c r="H146" s="30"/>
      <c r="I146" s="30"/>
      <c r="J146" s="30"/>
      <c r="K146" s="30"/>
      <c r="L146" s="30"/>
      <c r="M146" s="30"/>
      <c r="N146" s="30"/>
      <c r="O146" s="30"/>
      <c r="P146" s="32"/>
      <c r="Q146" s="32"/>
      <c r="R146" s="32"/>
      <c r="S146" s="32"/>
      <c r="T146" s="32"/>
      <c r="U146" s="32"/>
      <c r="V146" s="32"/>
      <c r="W146" s="32"/>
      <c r="X146" s="32"/>
      <c r="Y146" s="32"/>
      <c r="Z146" s="32"/>
      <c r="AA146" s="32"/>
      <c r="AB146" s="32"/>
      <c r="AC146" s="32"/>
      <c r="AD146" s="32"/>
      <c r="AE146" s="32"/>
      <c r="AF146" s="32"/>
      <c r="AG146" s="32"/>
      <c r="AH146" s="32"/>
      <c r="AI146" s="32"/>
    </row>
    <row r="147" spans="1:35" s="33" customFormat="1" hidden="1">
      <c r="A147" s="30" t="s">
        <v>336</v>
      </c>
      <c r="B147" s="30">
        <v>435</v>
      </c>
      <c r="C147" s="30" t="s">
        <v>739</v>
      </c>
      <c r="D147" s="31">
        <f>INDEX(asluku!C$6:C$325,MATCH('Lausuntopyyntö Kunnallisha'!$B$9:$B$303,asluku!$A$6:$A$325,0),1,1)</f>
        <v>802</v>
      </c>
      <c r="E147" s="30" t="s">
        <v>99</v>
      </c>
      <c r="F147" s="25" t="str">
        <f t="shared" si="2"/>
        <v>alle 10 000</v>
      </c>
      <c r="G147" s="30" t="s">
        <v>337</v>
      </c>
      <c r="H147" s="30"/>
      <c r="I147" s="30"/>
      <c r="J147" s="30"/>
      <c r="K147" s="30"/>
      <c r="L147" s="30"/>
      <c r="M147" s="30"/>
      <c r="N147" s="30"/>
      <c r="O147" s="30"/>
      <c r="P147" s="32"/>
      <c r="Q147" s="32"/>
      <c r="R147" s="32"/>
      <c r="S147" s="32"/>
      <c r="T147" s="32"/>
      <c r="U147" s="32"/>
      <c r="V147" s="32"/>
      <c r="W147" s="32"/>
      <c r="X147" s="32"/>
      <c r="Y147" s="32"/>
      <c r="Z147" s="32"/>
      <c r="AA147" s="32"/>
      <c r="AB147" s="32"/>
      <c r="AC147" s="32"/>
      <c r="AD147" s="32"/>
      <c r="AE147" s="32"/>
      <c r="AF147" s="32"/>
      <c r="AG147" s="32"/>
      <c r="AH147" s="32"/>
      <c r="AI147" s="32"/>
    </row>
    <row r="148" spans="1:35" s="33" customFormat="1" hidden="1">
      <c r="A148" s="30" t="s">
        <v>280</v>
      </c>
      <c r="B148" s="30">
        <v>436</v>
      </c>
      <c r="C148" s="30" t="s">
        <v>710</v>
      </c>
      <c r="D148" s="31">
        <f>INDEX(asluku!C$6:C$325,MATCH('Lausuntopyyntö Kunnallisha'!$B$9:$B$303,asluku!$A$6:$A$325,0),1,1)</f>
        <v>2037</v>
      </c>
      <c r="E148" s="30" t="s">
        <v>20</v>
      </c>
      <c r="F148" s="25" t="str">
        <f t="shared" si="2"/>
        <v>alle 10 000</v>
      </c>
      <c r="G148" s="30" t="s">
        <v>281</v>
      </c>
      <c r="H148" s="30"/>
      <c r="I148" s="30"/>
      <c r="J148" s="30"/>
      <c r="K148" s="30"/>
      <c r="L148" s="30"/>
      <c r="M148" s="30"/>
      <c r="N148" s="30"/>
      <c r="O148" s="30"/>
      <c r="P148" s="32"/>
      <c r="Q148" s="32"/>
      <c r="R148" s="32"/>
      <c r="S148" s="32"/>
      <c r="T148" s="32"/>
      <c r="U148" s="32"/>
      <c r="V148" s="32"/>
      <c r="W148" s="32"/>
      <c r="X148" s="32"/>
      <c r="Y148" s="32"/>
      <c r="Z148" s="32"/>
      <c r="AA148" s="32"/>
      <c r="AB148" s="32"/>
      <c r="AC148" s="32"/>
      <c r="AD148" s="32"/>
      <c r="AE148" s="32"/>
      <c r="AF148" s="32"/>
      <c r="AG148" s="32"/>
      <c r="AH148" s="32"/>
      <c r="AI148" s="32"/>
    </row>
    <row r="149" spans="1:35" s="33" customFormat="1" hidden="1">
      <c r="A149" s="30" t="s">
        <v>5</v>
      </c>
      <c r="B149" s="30">
        <v>440</v>
      </c>
      <c r="C149" s="30" t="s">
        <v>578</v>
      </c>
      <c r="D149" s="31">
        <f>INDEX(asluku!C$6:C$325,MATCH('Lausuntopyyntö Kunnallisha'!$B$9:$B$303,asluku!$A$6:$A$325,0),1,1)</f>
        <v>4921</v>
      </c>
      <c r="E149" s="30" t="s">
        <v>6</v>
      </c>
      <c r="F149" s="25" t="str">
        <f t="shared" si="2"/>
        <v>alle 10 000</v>
      </c>
      <c r="G149" s="30" t="s">
        <v>4</v>
      </c>
      <c r="H149" s="30"/>
      <c r="I149" s="30"/>
      <c r="J149" s="30"/>
      <c r="K149" s="30"/>
      <c r="L149" s="30"/>
      <c r="M149" s="30"/>
      <c r="N149" s="30"/>
      <c r="O149" s="30"/>
      <c r="P149" s="32"/>
      <c r="Q149" s="32"/>
      <c r="R149" s="32"/>
      <c r="S149" s="32"/>
      <c r="T149" s="32"/>
      <c r="U149" s="32"/>
      <c r="V149" s="32"/>
      <c r="W149" s="32"/>
      <c r="X149" s="32"/>
      <c r="Y149" s="32"/>
      <c r="Z149" s="32"/>
      <c r="AA149" s="32"/>
      <c r="AB149" s="32"/>
      <c r="AC149" s="32"/>
      <c r="AD149" s="32"/>
      <c r="AE149" s="32"/>
      <c r="AF149" s="32"/>
      <c r="AG149" s="32"/>
      <c r="AH149" s="32"/>
      <c r="AI149" s="32"/>
    </row>
    <row r="150" spans="1:35" s="33" customFormat="1" hidden="1">
      <c r="A150" s="30" t="s">
        <v>191</v>
      </c>
      <c r="B150" s="30">
        <v>441</v>
      </c>
      <c r="C150" s="30" t="s">
        <v>664</v>
      </c>
      <c r="D150" s="31">
        <f>INDEX(asluku!C$6:C$325,MATCH('Lausuntopyyntö Kunnallisha'!$B$9:$B$303,asluku!$A$6:$A$325,0),1,1)</f>
        <v>5119</v>
      </c>
      <c r="E150" s="30" t="s">
        <v>8</v>
      </c>
      <c r="F150" s="25" t="str">
        <f t="shared" si="2"/>
        <v>alle 10 000</v>
      </c>
      <c r="G150" s="30" t="s">
        <v>192</v>
      </c>
      <c r="H150" s="30"/>
      <c r="I150" s="30"/>
      <c r="J150" s="30"/>
      <c r="K150" s="30"/>
      <c r="L150" s="30"/>
      <c r="M150" s="30"/>
      <c r="N150" s="30"/>
      <c r="O150" s="30"/>
      <c r="P150" s="32"/>
      <c r="Q150" s="32"/>
      <c r="R150" s="32"/>
      <c r="S150" s="32"/>
      <c r="T150" s="32"/>
      <c r="U150" s="32"/>
      <c r="V150" s="32"/>
      <c r="W150" s="32"/>
      <c r="X150" s="32"/>
      <c r="Y150" s="32"/>
      <c r="Z150" s="32"/>
      <c r="AA150" s="32"/>
      <c r="AB150" s="32"/>
      <c r="AC150" s="32"/>
      <c r="AD150" s="32"/>
      <c r="AE150" s="32"/>
      <c r="AF150" s="32"/>
      <c r="AG150" s="32"/>
      <c r="AH150" s="32"/>
      <c r="AI150" s="32"/>
    </row>
    <row r="151" spans="1:35" s="33" customFormat="1" hidden="1">
      <c r="A151" s="30" t="s">
        <v>69</v>
      </c>
      <c r="B151" s="30">
        <v>442</v>
      </c>
      <c r="C151" s="30" t="s">
        <v>602</v>
      </c>
      <c r="D151" s="31">
        <f>INDEX(asluku!C$6:C$325,MATCH('Lausuntopyyntö Kunnallisha'!$B$9:$B$303,asluku!$A$6:$A$325,0),1,1)</f>
        <v>3353</v>
      </c>
      <c r="E151" s="30" t="s">
        <v>23</v>
      </c>
      <c r="F151" s="25" t="str">
        <f t="shared" si="2"/>
        <v>alle 10 000</v>
      </c>
      <c r="G151" s="30" t="s">
        <v>4</v>
      </c>
      <c r="H151" s="30"/>
      <c r="I151" s="30"/>
      <c r="J151" s="30"/>
      <c r="K151" s="30"/>
      <c r="L151" s="30"/>
      <c r="M151" s="30"/>
      <c r="N151" s="30"/>
      <c r="O151" s="30"/>
      <c r="P151" s="32"/>
      <c r="Q151" s="32"/>
      <c r="R151" s="32"/>
      <c r="S151" s="32"/>
      <c r="T151" s="32"/>
      <c r="U151" s="32"/>
      <c r="V151" s="32"/>
      <c r="W151" s="32"/>
      <c r="X151" s="32"/>
      <c r="Y151" s="32"/>
      <c r="Z151" s="32"/>
      <c r="AA151" s="32"/>
      <c r="AB151" s="32"/>
      <c r="AC151" s="32"/>
      <c r="AD151" s="32"/>
      <c r="AE151" s="32"/>
      <c r="AF151" s="32"/>
      <c r="AG151" s="32"/>
      <c r="AH151" s="32"/>
      <c r="AI151" s="32"/>
    </row>
    <row r="152" spans="1:35" s="33" customFormat="1" hidden="1">
      <c r="A152" s="30" t="s">
        <v>272</v>
      </c>
      <c r="B152" s="30">
        <v>475</v>
      </c>
      <c r="C152" s="30" t="s">
        <v>706</v>
      </c>
      <c r="D152" s="31">
        <f>INDEX(asluku!C$6:C$325,MATCH('Lausuntopyyntö Kunnallisha'!$B$9:$B$303,asluku!$A$6:$A$325,0),1,1)</f>
        <v>5614</v>
      </c>
      <c r="E152" s="30" t="s">
        <v>6</v>
      </c>
      <c r="F152" s="25" t="str">
        <f t="shared" si="2"/>
        <v>alle 10 000</v>
      </c>
      <c r="G152" s="30" t="s">
        <v>273</v>
      </c>
      <c r="H152" s="30"/>
      <c r="I152" s="30"/>
      <c r="J152" s="30"/>
      <c r="K152" s="30"/>
      <c r="L152" s="30"/>
      <c r="M152" s="30"/>
      <c r="N152" s="30"/>
      <c r="O152" s="30"/>
      <c r="P152" s="32"/>
      <c r="Q152" s="32"/>
      <c r="R152" s="32"/>
      <c r="S152" s="32"/>
      <c r="T152" s="32"/>
      <c r="U152" s="32"/>
      <c r="V152" s="32"/>
      <c r="W152" s="32"/>
      <c r="X152" s="32"/>
      <c r="Y152" s="32"/>
      <c r="Z152" s="32"/>
      <c r="AA152" s="32"/>
      <c r="AB152" s="32"/>
      <c r="AC152" s="32"/>
      <c r="AD152" s="32"/>
      <c r="AE152" s="32"/>
      <c r="AF152" s="32"/>
      <c r="AG152" s="32"/>
      <c r="AH152" s="32"/>
      <c r="AI152" s="32"/>
    </row>
    <row r="153" spans="1:35" s="33" customFormat="1" hidden="1">
      <c r="A153" s="30" t="s">
        <v>571</v>
      </c>
      <c r="B153" s="30">
        <v>476</v>
      </c>
      <c r="C153" s="30" t="s">
        <v>857</v>
      </c>
      <c r="D153" s="31">
        <f>INDEX(asluku!C$6:C$325,MATCH('Lausuntopyyntö Kunnallisha'!$B$9:$B$303,asluku!$A$6:$A$325,0),1,1)</f>
        <v>3841</v>
      </c>
      <c r="E153" s="30" t="s">
        <v>38</v>
      </c>
      <c r="F153" s="25" t="str">
        <f t="shared" si="2"/>
        <v>alle 10 000</v>
      </c>
      <c r="G153" s="30" t="s">
        <v>555</v>
      </c>
      <c r="H153" s="30"/>
      <c r="I153" s="30"/>
      <c r="J153" s="30"/>
      <c r="K153" s="30"/>
      <c r="L153" s="30"/>
      <c r="M153" s="30"/>
      <c r="N153" s="30"/>
      <c r="O153" s="30"/>
      <c r="P153" s="32"/>
      <c r="Q153" s="32"/>
      <c r="R153" s="32"/>
      <c r="S153" s="32"/>
      <c r="T153" s="32"/>
      <c r="U153" s="32"/>
      <c r="V153" s="32"/>
      <c r="W153" s="32"/>
      <c r="X153" s="32"/>
      <c r="Y153" s="32"/>
      <c r="Z153" s="32"/>
      <c r="AA153" s="32"/>
      <c r="AB153" s="32"/>
      <c r="AC153" s="32"/>
      <c r="AD153" s="32"/>
      <c r="AE153" s="32"/>
      <c r="AF153" s="32"/>
      <c r="AG153" s="32"/>
      <c r="AH153" s="32"/>
      <c r="AI153" s="32"/>
    </row>
    <row r="154" spans="1:35" s="33" customFormat="1" hidden="1">
      <c r="A154" s="30" t="s">
        <v>370</v>
      </c>
      <c r="B154" s="30">
        <v>480</v>
      </c>
      <c r="C154" s="30" t="s">
        <v>757</v>
      </c>
      <c r="D154" s="31">
        <f>INDEX(asluku!C$6:C$325,MATCH('Lausuntopyyntö Kunnallisha'!$B$9:$B$303,asluku!$A$6:$A$325,0),1,1)</f>
        <v>1998</v>
      </c>
      <c r="E154" s="30" t="s">
        <v>87</v>
      </c>
      <c r="F154" s="25" t="str">
        <f t="shared" si="2"/>
        <v>alle 10 000</v>
      </c>
      <c r="G154" s="30" t="s">
        <v>371</v>
      </c>
      <c r="H154" s="30"/>
      <c r="I154" s="30"/>
      <c r="J154" s="30"/>
      <c r="K154" s="30"/>
      <c r="L154" s="30"/>
      <c r="M154" s="30"/>
      <c r="N154" s="30"/>
      <c r="O154" s="30"/>
      <c r="P154" s="32"/>
      <c r="Q154" s="32"/>
      <c r="R154" s="32"/>
      <c r="S154" s="32"/>
      <c r="T154" s="32"/>
      <c r="U154" s="32"/>
      <c r="V154" s="32"/>
      <c r="W154" s="32"/>
      <c r="X154" s="32"/>
      <c r="Y154" s="32"/>
      <c r="Z154" s="32"/>
      <c r="AA154" s="32"/>
      <c r="AB154" s="32"/>
      <c r="AC154" s="32"/>
      <c r="AD154" s="32"/>
      <c r="AE154" s="32"/>
      <c r="AF154" s="32"/>
      <c r="AG154" s="32"/>
      <c r="AH154" s="32"/>
      <c r="AI154" s="32"/>
    </row>
    <row r="155" spans="1:35" s="33" customFormat="1" hidden="1">
      <c r="A155" s="30" t="s">
        <v>532</v>
      </c>
      <c r="B155" s="30">
        <v>481</v>
      </c>
      <c r="C155" s="30" t="s">
        <v>840</v>
      </c>
      <c r="D155" s="31">
        <f>INDEX(asluku!C$6:C$325,MATCH('Lausuntopyyntö Kunnallisha'!$B$9:$B$303,asluku!$A$6:$A$325,0),1,1)</f>
        <v>9585</v>
      </c>
      <c r="E155" s="30" t="s">
        <v>87</v>
      </c>
      <c r="F155" s="25" t="str">
        <f t="shared" si="2"/>
        <v>alle 10 000</v>
      </c>
      <c r="G155" s="30" t="s">
        <v>533</v>
      </c>
      <c r="H155" s="30"/>
      <c r="I155" s="30"/>
      <c r="J155" s="30"/>
      <c r="K155" s="30"/>
      <c r="L155" s="30"/>
      <c r="M155" s="30"/>
      <c r="N155" s="30"/>
      <c r="O155" s="30"/>
      <c r="P155" s="32"/>
      <c r="Q155" s="32"/>
      <c r="R155" s="32"/>
      <c r="S155" s="32"/>
      <c r="T155" s="32"/>
      <c r="U155" s="32"/>
      <c r="V155" s="32"/>
      <c r="W155" s="32"/>
      <c r="X155" s="32"/>
      <c r="Y155" s="32"/>
      <c r="Z155" s="32"/>
      <c r="AA155" s="32"/>
      <c r="AB155" s="32"/>
      <c r="AC155" s="32"/>
      <c r="AD155" s="32"/>
      <c r="AE155" s="32"/>
      <c r="AF155" s="32"/>
      <c r="AG155" s="32"/>
      <c r="AH155" s="32"/>
      <c r="AI155" s="32"/>
    </row>
    <row r="156" spans="1:35" s="33" customFormat="1" hidden="1">
      <c r="A156" s="30" t="s">
        <v>441</v>
      </c>
      <c r="B156" s="30">
        <v>484</v>
      </c>
      <c r="C156" s="30" t="s">
        <v>793</v>
      </c>
      <c r="D156" s="31">
        <f>INDEX(asluku!C$6:C$325,MATCH('Lausuntopyyntö Kunnallisha'!$B$9:$B$303,asluku!$A$6:$A$325,0),1,1)</f>
        <v>3304</v>
      </c>
      <c r="E156" s="30" t="s">
        <v>23</v>
      </c>
      <c r="F156" s="25" t="str">
        <f t="shared" si="2"/>
        <v>alle 10 000</v>
      </c>
      <c r="G156" s="30"/>
      <c r="H156" s="30"/>
      <c r="I156" s="30"/>
      <c r="J156" s="30"/>
      <c r="K156" s="30"/>
      <c r="L156" s="30"/>
      <c r="M156" s="30"/>
      <c r="N156" s="30"/>
      <c r="O156" s="30"/>
      <c r="P156" s="32"/>
      <c r="Q156" s="32"/>
      <c r="R156" s="32"/>
      <c r="S156" s="32"/>
      <c r="T156" s="32"/>
      <c r="U156" s="32"/>
      <c r="V156" s="32"/>
      <c r="W156" s="32"/>
      <c r="X156" s="32"/>
      <c r="Y156" s="32"/>
      <c r="Z156" s="32"/>
      <c r="AA156" s="32"/>
      <c r="AB156" s="32"/>
      <c r="AC156" s="32"/>
      <c r="AD156" s="32"/>
      <c r="AE156" s="32"/>
      <c r="AF156" s="32"/>
      <c r="AG156" s="32"/>
      <c r="AH156" s="32"/>
      <c r="AI156" s="32"/>
    </row>
    <row r="157" spans="1:35" s="33" customFormat="1" hidden="1">
      <c r="A157" s="30" t="s">
        <v>83</v>
      </c>
      <c r="B157" s="30">
        <v>489</v>
      </c>
      <c r="C157" s="30" t="s">
        <v>609</v>
      </c>
      <c r="D157" s="31">
        <f>INDEX(asluku!C$6:C$325,MATCH('Lausuntopyyntö Kunnallisha'!$B$9:$B$303,asluku!$A$6:$A$325,0),1,1)</f>
        <v>2169</v>
      </c>
      <c r="E157" s="30" t="s">
        <v>65</v>
      </c>
      <c r="F157" s="25" t="str">
        <f t="shared" si="2"/>
        <v>alle 10 000</v>
      </c>
      <c r="G157" s="30"/>
      <c r="H157" s="30"/>
      <c r="I157" s="30"/>
      <c r="J157" s="30"/>
      <c r="K157" s="30"/>
      <c r="L157" s="30"/>
      <c r="M157" s="30"/>
      <c r="N157" s="30"/>
      <c r="O157" s="30"/>
      <c r="P157" s="32"/>
      <c r="Q157" s="32"/>
      <c r="R157" s="32"/>
      <c r="S157" s="32"/>
      <c r="T157" s="32"/>
      <c r="U157" s="32"/>
      <c r="V157" s="32"/>
      <c r="W157" s="32"/>
      <c r="X157" s="32"/>
      <c r="Y157" s="32"/>
      <c r="Z157" s="32"/>
      <c r="AA157" s="32"/>
      <c r="AB157" s="32"/>
      <c r="AC157" s="32"/>
      <c r="AD157" s="32"/>
      <c r="AE157" s="32"/>
      <c r="AF157" s="32"/>
      <c r="AG157" s="32"/>
      <c r="AH157" s="32"/>
      <c r="AI157" s="32"/>
    </row>
    <row r="158" spans="1:35" s="33" customFormat="1" hidden="1">
      <c r="A158" s="30" t="s">
        <v>455</v>
      </c>
      <c r="B158" s="30">
        <v>491</v>
      </c>
      <c r="C158" s="30" t="s">
        <v>801</v>
      </c>
      <c r="D158" s="31">
        <f>INDEX(asluku!C$6:C$325,MATCH('Lausuntopyyntö Kunnallisha'!$B$9:$B$303,asluku!$A$6:$A$325,0),1,1)</f>
        <v>48907</v>
      </c>
      <c r="E158" s="30" t="s">
        <v>77</v>
      </c>
      <c r="F158" s="25" t="str">
        <f t="shared" si="2"/>
        <v>10 000-49 999</v>
      </c>
      <c r="G158" s="30" t="s">
        <v>456</v>
      </c>
      <c r="H158" s="30"/>
      <c r="I158" s="30"/>
      <c r="J158" s="30"/>
      <c r="K158" s="30"/>
      <c r="L158" s="30"/>
      <c r="M158" s="30"/>
      <c r="N158" s="30"/>
      <c r="O158" s="30"/>
      <c r="P158" s="32"/>
      <c r="Q158" s="32"/>
      <c r="R158" s="32"/>
      <c r="S158" s="32"/>
      <c r="T158" s="32"/>
      <c r="U158" s="32"/>
      <c r="V158" s="32"/>
      <c r="W158" s="32"/>
      <c r="X158" s="32"/>
      <c r="Y158" s="32"/>
      <c r="Z158" s="32"/>
      <c r="AA158" s="32"/>
      <c r="AB158" s="32"/>
      <c r="AC158" s="32"/>
      <c r="AD158" s="32"/>
      <c r="AE158" s="32"/>
      <c r="AF158" s="32"/>
      <c r="AG158" s="32"/>
      <c r="AH158" s="32"/>
      <c r="AI158" s="32"/>
    </row>
    <row r="159" spans="1:35" s="33" customFormat="1" hidden="1">
      <c r="A159" s="30" t="s">
        <v>503</v>
      </c>
      <c r="B159" s="30">
        <v>494</v>
      </c>
      <c r="C159" s="30" t="s">
        <v>824</v>
      </c>
      <c r="D159" s="31">
        <f>INDEX(asluku!C$6:C$325,MATCH('Lausuntopyyntö Kunnallisha'!$B$9:$B$303,asluku!$A$6:$A$325,0),1,1)</f>
        <v>8909</v>
      </c>
      <c r="E159" s="30" t="s">
        <v>20</v>
      </c>
      <c r="F159" s="25" t="str">
        <f t="shared" si="2"/>
        <v>alle 10 000</v>
      </c>
      <c r="G159" s="30" t="s">
        <v>504</v>
      </c>
      <c r="H159" s="30"/>
      <c r="I159" s="30"/>
      <c r="J159" s="30"/>
      <c r="K159" s="30"/>
      <c r="L159" s="30"/>
      <c r="M159" s="30"/>
      <c r="N159" s="30"/>
      <c r="O159" s="30"/>
      <c r="P159" s="32"/>
      <c r="Q159" s="32"/>
      <c r="R159" s="32"/>
      <c r="S159" s="32"/>
      <c r="T159" s="32"/>
      <c r="U159" s="32"/>
      <c r="V159" s="32"/>
      <c r="W159" s="32"/>
      <c r="X159" s="32"/>
      <c r="Y159" s="32"/>
      <c r="Z159" s="32"/>
      <c r="AA159" s="32"/>
      <c r="AB159" s="32"/>
      <c r="AC159" s="32"/>
      <c r="AD159" s="32"/>
      <c r="AE159" s="32"/>
      <c r="AF159" s="32"/>
      <c r="AG159" s="32"/>
      <c r="AH159" s="32"/>
      <c r="AI159" s="32"/>
    </row>
    <row r="160" spans="1:35" s="33" customFormat="1" hidden="1">
      <c r="A160" s="30" t="s">
        <v>47</v>
      </c>
      <c r="B160" s="30">
        <v>498</v>
      </c>
      <c r="C160" s="30" t="s">
        <v>593</v>
      </c>
      <c r="D160" s="31">
        <f>INDEX(asluku!C$6:C$325,MATCH('Lausuntopyyntö Kunnallisha'!$B$9:$B$303,asluku!$A$6:$A$325,0),1,1)</f>
        <v>2369</v>
      </c>
      <c r="E160" s="30" t="s">
        <v>48</v>
      </c>
      <c r="F160" s="25" t="str">
        <f t="shared" si="2"/>
        <v>alle 10 000</v>
      </c>
      <c r="G160" s="30" t="s">
        <v>49</v>
      </c>
      <c r="H160" s="30"/>
      <c r="I160" s="30"/>
      <c r="J160" s="30"/>
      <c r="K160" s="30"/>
      <c r="L160" s="30"/>
      <c r="M160" s="30"/>
      <c r="N160" s="30"/>
      <c r="O160" s="30"/>
      <c r="P160" s="32"/>
      <c r="Q160" s="32"/>
      <c r="R160" s="32"/>
      <c r="S160" s="32"/>
      <c r="T160" s="32"/>
      <c r="U160" s="32"/>
      <c r="V160" s="32"/>
      <c r="W160" s="32"/>
      <c r="X160" s="32"/>
      <c r="Y160" s="32"/>
      <c r="Z160" s="32"/>
      <c r="AA160" s="32"/>
      <c r="AB160" s="32"/>
      <c r="AC160" s="32"/>
      <c r="AD160" s="32"/>
      <c r="AE160" s="32"/>
      <c r="AF160" s="32"/>
      <c r="AG160" s="32"/>
      <c r="AH160" s="32"/>
      <c r="AI160" s="32"/>
    </row>
    <row r="161" spans="1:35" s="33" customFormat="1" hidden="1">
      <c r="A161" s="30" t="s">
        <v>463</v>
      </c>
      <c r="B161" s="30">
        <v>499</v>
      </c>
      <c r="C161" s="30" t="s">
        <v>805</v>
      </c>
      <c r="D161" s="31">
        <f>INDEX(asluku!C$6:C$325,MATCH('Lausuntopyyntö Kunnallisha'!$B$9:$B$303,asluku!$A$6:$A$325,0),1,1)</f>
        <v>18868</v>
      </c>
      <c r="E161" s="30" t="s">
        <v>6</v>
      </c>
      <c r="F161" s="25" t="str">
        <f t="shared" si="2"/>
        <v>10 000-49 999</v>
      </c>
      <c r="G161" s="30" t="s">
        <v>464</v>
      </c>
      <c r="H161" s="30"/>
      <c r="I161" s="30"/>
      <c r="J161" s="30"/>
      <c r="K161" s="30"/>
      <c r="L161" s="30"/>
      <c r="M161" s="30"/>
      <c r="N161" s="30"/>
      <c r="O161" s="30"/>
      <c r="P161" s="32"/>
      <c r="Q161" s="32"/>
      <c r="R161" s="32"/>
      <c r="S161" s="32"/>
      <c r="T161" s="32"/>
      <c r="U161" s="32"/>
      <c r="V161" s="32"/>
      <c r="W161" s="32"/>
      <c r="X161" s="32"/>
      <c r="Y161" s="32"/>
      <c r="Z161" s="32"/>
      <c r="AA161" s="32"/>
      <c r="AB161" s="32"/>
      <c r="AC161" s="32"/>
      <c r="AD161" s="32"/>
      <c r="AE161" s="32"/>
      <c r="AF161" s="32"/>
      <c r="AG161" s="32"/>
      <c r="AH161" s="32"/>
      <c r="AI161" s="32"/>
    </row>
    <row r="162" spans="1:35" s="33" customFormat="1" hidden="1">
      <c r="A162" s="30" t="s">
        <v>358</v>
      </c>
      <c r="B162" s="30">
        <v>500</v>
      </c>
      <c r="C162" s="30" t="s">
        <v>751</v>
      </c>
      <c r="D162" s="31">
        <f>INDEX(asluku!C$6:C$325,MATCH('Lausuntopyyntö Kunnallisha'!$B$9:$B$303,asluku!$A$6:$A$325,0),1,1)</f>
        <v>9438</v>
      </c>
      <c r="E162" s="30" t="s">
        <v>99</v>
      </c>
      <c r="F162" s="25" t="str">
        <f t="shared" si="2"/>
        <v>alle 10 000</v>
      </c>
      <c r="G162" s="30" t="s">
        <v>359</v>
      </c>
      <c r="H162" s="30"/>
      <c r="I162" s="30"/>
      <c r="J162" s="30"/>
      <c r="K162" s="30"/>
      <c r="L162" s="30"/>
      <c r="M162" s="30"/>
      <c r="N162" s="30"/>
      <c r="O162" s="30"/>
      <c r="P162" s="32"/>
      <c r="Q162" s="32"/>
      <c r="R162" s="32"/>
      <c r="S162" s="32"/>
      <c r="T162" s="32"/>
      <c r="U162" s="32"/>
      <c r="V162" s="32"/>
      <c r="W162" s="32"/>
      <c r="X162" s="32"/>
      <c r="Y162" s="32"/>
      <c r="Z162" s="32"/>
      <c r="AA162" s="32"/>
      <c r="AB162" s="32"/>
      <c r="AC162" s="32"/>
      <c r="AD162" s="32"/>
      <c r="AE162" s="32"/>
      <c r="AF162" s="32"/>
      <c r="AG162" s="32"/>
      <c r="AH162" s="32"/>
      <c r="AI162" s="32"/>
    </row>
    <row r="163" spans="1:35" s="33" customFormat="1" hidden="1">
      <c r="A163" s="30" t="s">
        <v>307</v>
      </c>
      <c r="B163" s="30">
        <v>503</v>
      </c>
      <c r="C163" s="30" t="s">
        <v>724</v>
      </c>
      <c r="D163" s="31">
        <f>INDEX(asluku!C$6:C$325,MATCH('Lausuntopyyntö Kunnallisha'!$B$9:$B$303,asluku!$A$6:$A$325,0),1,1)</f>
        <v>8044</v>
      </c>
      <c r="E163" s="30" t="s">
        <v>87</v>
      </c>
      <c r="F163" s="25" t="str">
        <f t="shared" si="2"/>
        <v>alle 10 000</v>
      </c>
      <c r="G163" s="30" t="s">
        <v>308</v>
      </c>
      <c r="H163" s="30"/>
      <c r="I163" s="30"/>
      <c r="J163" s="30"/>
      <c r="K163" s="30"/>
      <c r="L163" s="30"/>
      <c r="M163" s="30"/>
      <c r="N163" s="30"/>
      <c r="O163" s="30"/>
      <c r="P163" s="32"/>
      <c r="Q163" s="32"/>
      <c r="R163" s="32"/>
      <c r="S163" s="32"/>
      <c r="T163" s="32"/>
      <c r="U163" s="32"/>
      <c r="V163" s="32"/>
      <c r="W163" s="32"/>
      <c r="X163" s="32"/>
      <c r="Y163" s="32"/>
      <c r="Z163" s="32"/>
      <c r="AA163" s="32"/>
      <c r="AB163" s="32"/>
      <c r="AC163" s="32"/>
      <c r="AD163" s="32"/>
      <c r="AE163" s="32"/>
      <c r="AF163" s="32"/>
      <c r="AG163" s="32"/>
      <c r="AH163" s="32"/>
      <c r="AI163" s="32"/>
    </row>
    <row r="164" spans="1:35" s="33" customFormat="1" hidden="1">
      <c r="A164" s="30" t="s">
        <v>448</v>
      </c>
      <c r="B164" s="30">
        <v>504</v>
      </c>
      <c r="C164" s="30" t="s">
        <v>797</v>
      </c>
      <c r="D164" s="31">
        <f>INDEX(asluku!C$6:C$325,MATCH('Lausuntopyyntö Kunnallisha'!$B$9:$B$303,asluku!$A$6:$A$325,0),1,1)</f>
        <v>2008</v>
      </c>
      <c r="E164" s="30" t="s">
        <v>11</v>
      </c>
      <c r="F164" s="25" t="str">
        <f t="shared" si="2"/>
        <v>alle 10 000</v>
      </c>
      <c r="G164" s="30" t="s">
        <v>449</v>
      </c>
      <c r="H164" s="30"/>
      <c r="I164" s="30"/>
      <c r="J164" s="30"/>
      <c r="K164" s="30"/>
      <c r="L164" s="30"/>
      <c r="M164" s="30"/>
      <c r="N164" s="30"/>
      <c r="O164" s="30"/>
      <c r="P164" s="32"/>
      <c r="Q164" s="32"/>
      <c r="R164" s="32"/>
      <c r="S164" s="32"/>
      <c r="T164" s="32"/>
      <c r="U164" s="32"/>
      <c r="V164" s="32"/>
      <c r="W164" s="32"/>
      <c r="X164" s="32"/>
      <c r="Y164" s="32"/>
      <c r="Z164" s="32"/>
      <c r="AA164" s="32"/>
      <c r="AB164" s="32"/>
      <c r="AC164" s="32"/>
      <c r="AD164" s="32"/>
      <c r="AE164" s="32"/>
      <c r="AF164" s="32"/>
      <c r="AG164" s="32"/>
      <c r="AH164" s="32"/>
      <c r="AI164" s="32"/>
    </row>
    <row r="165" spans="1:35" s="33" customFormat="1" hidden="1">
      <c r="A165" s="30" t="s">
        <v>356</v>
      </c>
      <c r="B165" s="30">
        <v>505</v>
      </c>
      <c r="C165" s="30" t="s">
        <v>750</v>
      </c>
      <c r="D165" s="31">
        <f>INDEX(asluku!C$6:C$325,MATCH('Lausuntopyyntö Kunnallisha'!$B$9:$B$303,asluku!$A$6:$A$325,0),1,1)</f>
        <v>20131</v>
      </c>
      <c r="E165" s="30" t="s">
        <v>11</v>
      </c>
      <c r="F165" s="25" t="str">
        <f t="shared" si="2"/>
        <v>10 000-49 999</v>
      </c>
      <c r="G165" s="30" t="s">
        <v>357</v>
      </c>
      <c r="H165" s="30"/>
      <c r="I165" s="30"/>
      <c r="J165" s="30"/>
      <c r="K165" s="30"/>
      <c r="L165" s="30"/>
      <c r="M165" s="30"/>
      <c r="N165" s="30"/>
      <c r="O165" s="30"/>
      <c r="P165" s="32"/>
      <c r="Q165" s="32"/>
      <c r="R165" s="32"/>
      <c r="S165" s="32"/>
      <c r="T165" s="32"/>
      <c r="U165" s="32"/>
      <c r="V165" s="32"/>
      <c r="W165" s="32"/>
      <c r="X165" s="32"/>
      <c r="Y165" s="32"/>
      <c r="Z165" s="32"/>
      <c r="AA165" s="32"/>
      <c r="AB165" s="32"/>
      <c r="AC165" s="32"/>
      <c r="AD165" s="32"/>
      <c r="AE165" s="32"/>
      <c r="AF165" s="32"/>
      <c r="AG165" s="32"/>
      <c r="AH165" s="32"/>
      <c r="AI165" s="32"/>
    </row>
    <row r="166" spans="1:35" s="33" customFormat="1" hidden="1">
      <c r="A166" s="30" t="s">
        <v>294</v>
      </c>
      <c r="B166" s="30">
        <v>508</v>
      </c>
      <c r="C166" s="30" t="s">
        <v>717</v>
      </c>
      <c r="D166" s="31">
        <f>INDEX(asluku!C$6:C$325,MATCH('Lausuntopyyntö Kunnallisha'!$B$9:$B$303,asluku!$A$6:$A$325,0),1,1)</f>
        <v>11308</v>
      </c>
      <c r="E166" s="30" t="s">
        <v>55</v>
      </c>
      <c r="F166" s="25" t="str">
        <f t="shared" si="2"/>
        <v>10 000-49 999</v>
      </c>
      <c r="G166" s="30" t="s">
        <v>295</v>
      </c>
      <c r="H166" s="30"/>
      <c r="I166" s="30"/>
      <c r="J166" s="30"/>
      <c r="K166" s="30"/>
      <c r="L166" s="30"/>
      <c r="M166" s="30"/>
      <c r="N166" s="30"/>
      <c r="O166" s="30"/>
      <c r="P166" s="32"/>
      <c r="Q166" s="32"/>
      <c r="R166" s="32"/>
      <c r="S166" s="32"/>
      <c r="T166" s="32"/>
      <c r="U166" s="32"/>
      <c r="V166" s="32"/>
      <c r="W166" s="32"/>
      <c r="X166" s="32"/>
      <c r="Y166" s="32"/>
      <c r="Z166" s="32"/>
      <c r="AA166" s="32"/>
      <c r="AB166" s="32"/>
      <c r="AC166" s="32"/>
      <c r="AD166" s="32"/>
      <c r="AE166" s="32"/>
      <c r="AF166" s="32"/>
      <c r="AG166" s="32"/>
      <c r="AH166" s="32"/>
      <c r="AI166" s="32"/>
    </row>
    <row r="167" spans="1:35" s="33" customFormat="1" hidden="1">
      <c r="A167" s="30" t="s">
        <v>341</v>
      </c>
      <c r="B167" s="30">
        <v>529</v>
      </c>
      <c r="C167" s="30" t="s">
        <v>742</v>
      </c>
      <c r="D167" s="31">
        <f>INDEX(asluku!C$6:C$325,MATCH('Lausuntopyyntö Kunnallisha'!$B$9:$B$303,asluku!$A$6:$A$325,0),1,1)</f>
        <v>18871</v>
      </c>
      <c r="E167" s="30" t="s">
        <v>87</v>
      </c>
      <c r="F167" s="25" t="str">
        <f t="shared" si="2"/>
        <v>10 000-49 999</v>
      </c>
      <c r="G167" s="30" t="s">
        <v>342</v>
      </c>
      <c r="H167" s="30"/>
      <c r="I167" s="30"/>
      <c r="J167" s="30"/>
      <c r="K167" s="30"/>
      <c r="L167" s="30"/>
      <c r="M167" s="30"/>
      <c r="N167" s="30"/>
      <c r="O167" s="30"/>
      <c r="P167" s="32"/>
      <c r="Q167" s="32"/>
      <c r="R167" s="32"/>
      <c r="S167" s="32"/>
      <c r="T167" s="32"/>
      <c r="U167" s="32"/>
      <c r="V167" s="32"/>
      <c r="W167" s="32"/>
      <c r="X167" s="32"/>
      <c r="Y167" s="32"/>
      <c r="Z167" s="32"/>
      <c r="AA167" s="32"/>
      <c r="AB167" s="32"/>
      <c r="AC167" s="32"/>
      <c r="AD167" s="32"/>
      <c r="AE167" s="32"/>
      <c r="AF167" s="32"/>
      <c r="AG167" s="32"/>
      <c r="AH167" s="32"/>
      <c r="AI167" s="32"/>
    </row>
    <row r="168" spans="1:35" s="33" customFormat="1" hidden="1">
      <c r="A168" s="30" t="s">
        <v>407</v>
      </c>
      <c r="B168" s="30">
        <v>531</v>
      </c>
      <c r="C168" s="30" t="s">
        <v>776</v>
      </c>
      <c r="D168" s="31">
        <f>INDEX(asluku!C$6:C$325,MATCH('Lausuntopyyntö Kunnallisha'!$B$9:$B$303,asluku!$A$6:$A$325,0),1,1)</f>
        <v>5780</v>
      </c>
      <c r="E168" s="30" t="s">
        <v>23</v>
      </c>
      <c r="F168" s="25" t="str">
        <f t="shared" si="2"/>
        <v>alle 10 000</v>
      </c>
      <c r="G168" s="30" t="s">
        <v>408</v>
      </c>
      <c r="H168" s="30"/>
      <c r="I168" s="30"/>
      <c r="J168" s="30"/>
      <c r="K168" s="30"/>
      <c r="L168" s="30"/>
      <c r="M168" s="30"/>
      <c r="N168" s="30"/>
      <c r="O168" s="30"/>
      <c r="P168" s="32"/>
      <c r="Q168" s="32"/>
      <c r="R168" s="32"/>
      <c r="S168" s="32"/>
      <c r="T168" s="32"/>
      <c r="U168" s="32"/>
      <c r="V168" s="32"/>
      <c r="W168" s="32"/>
      <c r="X168" s="32"/>
      <c r="Y168" s="32"/>
      <c r="Z168" s="32"/>
      <c r="AA168" s="32"/>
      <c r="AB168" s="32"/>
      <c r="AC168" s="32"/>
      <c r="AD168" s="32"/>
      <c r="AE168" s="32"/>
      <c r="AF168" s="32"/>
      <c r="AG168" s="32"/>
      <c r="AH168" s="32"/>
      <c r="AI168" s="32"/>
    </row>
    <row r="169" spans="1:35" s="33" customFormat="1" hidden="1">
      <c r="A169" s="30" t="s">
        <v>145</v>
      </c>
      <c r="B169" s="30">
        <v>532</v>
      </c>
      <c r="C169" s="30" t="s">
        <v>641</v>
      </c>
      <c r="D169" s="31">
        <f>INDEX(asluku!C$6:C$325,MATCH('Lausuntopyyntö Kunnallisha'!$B$9:$B$303,asluku!$A$6:$A$325,0),1,1)</f>
        <v>15027</v>
      </c>
      <c r="E169" s="30" t="s">
        <v>62</v>
      </c>
      <c r="F169" s="25" t="str">
        <f t="shared" si="2"/>
        <v>10 000-49 999</v>
      </c>
      <c r="G169" s="30" t="s">
        <v>146</v>
      </c>
      <c r="H169" s="30"/>
      <c r="I169" s="30"/>
      <c r="J169" s="30"/>
      <c r="K169" s="30"/>
      <c r="L169" s="30"/>
      <c r="M169" s="30"/>
      <c r="N169" s="30"/>
      <c r="O169" s="30"/>
      <c r="P169" s="32"/>
      <c r="Q169" s="32"/>
      <c r="R169" s="32"/>
      <c r="S169" s="32"/>
      <c r="T169" s="32"/>
      <c r="U169" s="32"/>
      <c r="V169" s="32"/>
      <c r="W169" s="32"/>
      <c r="X169" s="32"/>
      <c r="Y169" s="32"/>
      <c r="Z169" s="32"/>
      <c r="AA169" s="32"/>
      <c r="AB169" s="32"/>
      <c r="AC169" s="32"/>
      <c r="AD169" s="32"/>
      <c r="AE169" s="32"/>
      <c r="AF169" s="32"/>
      <c r="AG169" s="32"/>
      <c r="AH169" s="32"/>
      <c r="AI169" s="32"/>
    </row>
    <row r="170" spans="1:35" s="33" customFormat="1" hidden="1">
      <c r="A170" s="32" t="s">
        <v>930</v>
      </c>
      <c r="B170" s="32">
        <v>534</v>
      </c>
      <c r="C170" s="32" t="s">
        <v>881</v>
      </c>
      <c r="D170" s="31">
        <f>INDEX(asluku!C$6:C$325,MATCH('Lausuntopyyntö Kunnallisha'!$B$9:$B$303,asluku!$A$6:$A$325,0),1,1)</f>
        <v>6499</v>
      </c>
      <c r="E170" s="32" t="s">
        <v>38</v>
      </c>
      <c r="F170" s="25" t="str">
        <f t="shared" si="2"/>
        <v>alle 10 000</v>
      </c>
      <c r="G170" s="30" t="s">
        <v>932</v>
      </c>
      <c r="H170" s="30"/>
      <c r="I170" s="30"/>
      <c r="J170" s="30"/>
      <c r="K170" s="30"/>
      <c r="L170" s="30"/>
      <c r="M170" s="30"/>
      <c r="N170" s="30"/>
      <c r="O170" s="30"/>
      <c r="P170" s="32"/>
      <c r="Q170" s="32"/>
      <c r="R170" s="32"/>
      <c r="S170" s="32"/>
      <c r="T170" s="32"/>
      <c r="U170" s="32"/>
      <c r="V170" s="32"/>
      <c r="W170" s="32"/>
      <c r="X170" s="32"/>
      <c r="Y170" s="32"/>
      <c r="Z170" s="32"/>
      <c r="AA170" s="32"/>
      <c r="AB170" s="32"/>
      <c r="AC170" s="32"/>
      <c r="AD170" s="32"/>
      <c r="AE170" s="32"/>
      <c r="AF170" s="32"/>
      <c r="AG170" s="32"/>
      <c r="AH170" s="32"/>
      <c r="AI170" s="32"/>
    </row>
    <row r="171" spans="1:35" s="33" customFormat="1" hidden="1">
      <c r="A171" s="30" t="s">
        <v>360</v>
      </c>
      <c r="B171" s="30">
        <v>535</v>
      </c>
      <c r="C171" s="30" t="s">
        <v>752</v>
      </c>
      <c r="D171" s="31">
        <f>INDEX(asluku!C$6:C$325,MATCH('Lausuntopyyntö Kunnallisha'!$B$9:$B$303,asluku!$A$6:$A$325,0),1,1)</f>
        <v>11051</v>
      </c>
      <c r="E171" s="30" t="s">
        <v>20</v>
      </c>
      <c r="F171" s="25" t="str">
        <f t="shared" si="2"/>
        <v>10 000-49 999</v>
      </c>
      <c r="G171" s="30" t="s">
        <v>361</v>
      </c>
      <c r="H171" s="30"/>
      <c r="I171" s="30"/>
      <c r="J171" s="30"/>
      <c r="K171" s="30"/>
      <c r="L171" s="30"/>
      <c r="M171" s="30"/>
      <c r="N171" s="30"/>
      <c r="O171" s="30"/>
      <c r="P171" s="32"/>
      <c r="Q171" s="32"/>
      <c r="R171" s="32"/>
      <c r="S171" s="32"/>
      <c r="T171" s="32"/>
      <c r="U171" s="32"/>
      <c r="V171" s="32"/>
      <c r="W171" s="32"/>
      <c r="X171" s="32"/>
      <c r="Y171" s="32"/>
      <c r="Z171" s="32"/>
      <c r="AA171" s="32"/>
      <c r="AB171" s="32"/>
      <c r="AC171" s="32"/>
      <c r="AD171" s="32"/>
      <c r="AE171" s="32"/>
      <c r="AF171" s="32"/>
      <c r="AG171" s="32"/>
      <c r="AH171" s="32"/>
      <c r="AI171" s="32"/>
    </row>
    <row r="172" spans="1:35" s="33" customFormat="1" hidden="1">
      <c r="A172" s="30" t="s">
        <v>165</v>
      </c>
      <c r="B172" s="30">
        <v>538</v>
      </c>
      <c r="C172" s="30" t="s">
        <v>651</v>
      </c>
      <c r="D172" s="31">
        <f>INDEX(asluku!C$6:C$325,MATCH('Lausuntopyyntö Kunnallisha'!$B$9:$B$303,asluku!$A$6:$A$325,0),1,1)</f>
        <v>4814</v>
      </c>
      <c r="E172" s="30" t="s">
        <v>87</v>
      </c>
      <c r="F172" s="25" t="str">
        <f t="shared" si="2"/>
        <v>alle 10 000</v>
      </c>
      <c r="G172" s="30" t="s">
        <v>166</v>
      </c>
      <c r="H172" s="30"/>
      <c r="I172" s="30"/>
      <c r="J172" s="30"/>
      <c r="K172" s="30"/>
      <c r="L172" s="30"/>
      <c r="M172" s="30"/>
      <c r="N172" s="30"/>
      <c r="O172" s="30"/>
      <c r="P172" s="32"/>
      <c r="Q172" s="32"/>
      <c r="R172" s="32"/>
      <c r="S172" s="32"/>
      <c r="T172" s="32"/>
      <c r="U172" s="32"/>
      <c r="V172" s="32"/>
      <c r="W172" s="32"/>
      <c r="X172" s="32"/>
      <c r="Y172" s="32"/>
      <c r="Z172" s="32"/>
      <c r="AA172" s="32"/>
      <c r="AB172" s="32"/>
      <c r="AC172" s="32"/>
      <c r="AD172" s="32"/>
      <c r="AE172" s="32"/>
      <c r="AF172" s="32"/>
      <c r="AG172" s="32"/>
      <c r="AH172" s="32"/>
      <c r="AI172" s="32"/>
    </row>
    <row r="173" spans="1:35" s="33" customFormat="1" hidden="1">
      <c r="A173" s="30" t="s">
        <v>575</v>
      </c>
      <c r="B173" s="30">
        <v>540</v>
      </c>
      <c r="C173" s="30" t="s">
        <v>861</v>
      </c>
      <c r="D173" s="31">
        <f>INDEX(asluku!C$6:C$325,MATCH('Lausuntopyyntö Kunnallisha'!$B$9:$B$303,asluku!$A$6:$A$325,0),1,1)</f>
        <v>6156</v>
      </c>
      <c r="E173" s="30" t="s">
        <v>11</v>
      </c>
      <c r="F173" s="25" t="str">
        <f t="shared" si="2"/>
        <v>alle 10 000</v>
      </c>
      <c r="G173" s="30" t="s">
        <v>558</v>
      </c>
      <c r="H173" s="30"/>
      <c r="I173" s="30"/>
      <c r="J173" s="30"/>
      <c r="K173" s="30"/>
      <c r="L173" s="30"/>
      <c r="M173" s="30"/>
      <c r="N173" s="30"/>
      <c r="O173" s="30"/>
      <c r="P173" s="32"/>
      <c r="Q173" s="32"/>
      <c r="R173" s="32"/>
      <c r="S173" s="32"/>
      <c r="T173" s="32"/>
      <c r="U173" s="32"/>
      <c r="V173" s="32"/>
      <c r="W173" s="32"/>
      <c r="X173" s="32"/>
      <c r="Y173" s="32"/>
      <c r="Z173" s="32"/>
      <c r="AA173" s="32"/>
      <c r="AB173" s="32"/>
      <c r="AC173" s="32"/>
      <c r="AD173" s="32"/>
      <c r="AE173" s="32"/>
      <c r="AF173" s="32"/>
      <c r="AG173" s="32"/>
      <c r="AH173" s="32"/>
      <c r="AI173" s="32"/>
    </row>
    <row r="174" spans="1:35" s="33" customFormat="1" hidden="1">
      <c r="A174" s="30" t="s">
        <v>125</v>
      </c>
      <c r="B174" s="30">
        <v>541</v>
      </c>
      <c r="C174" s="30" t="s">
        <v>630</v>
      </c>
      <c r="D174" s="31">
        <f>INDEX(asluku!C$6:C$325,MATCH('Lausuntopyyntö Kunnallisha'!$B$9:$B$303,asluku!$A$6:$A$325,0),1,1)</f>
        <v>8359</v>
      </c>
      <c r="E174" s="30" t="s">
        <v>17</v>
      </c>
      <c r="F174" s="25" t="str">
        <f t="shared" si="2"/>
        <v>alle 10 000</v>
      </c>
      <c r="G174" s="30" t="s">
        <v>126</v>
      </c>
      <c r="H174" s="30"/>
      <c r="I174" s="30"/>
      <c r="J174" s="30"/>
      <c r="K174" s="30"/>
      <c r="L174" s="30"/>
      <c r="M174" s="30"/>
      <c r="N174" s="30"/>
      <c r="O174" s="30"/>
      <c r="P174" s="32"/>
      <c r="Q174" s="32"/>
      <c r="R174" s="32"/>
      <c r="S174" s="32"/>
      <c r="T174" s="32"/>
      <c r="U174" s="32"/>
      <c r="V174" s="32"/>
      <c r="W174" s="32"/>
      <c r="X174" s="32"/>
      <c r="Y174" s="32"/>
      <c r="Z174" s="32"/>
      <c r="AA174" s="32"/>
      <c r="AB174" s="32"/>
      <c r="AC174" s="32"/>
      <c r="AD174" s="32"/>
      <c r="AE174" s="32"/>
      <c r="AF174" s="32"/>
      <c r="AG174" s="32"/>
      <c r="AH174" s="32"/>
      <c r="AI174" s="32"/>
    </row>
    <row r="175" spans="1:35" s="33" customFormat="1" hidden="1">
      <c r="A175" s="30" t="s">
        <v>274</v>
      </c>
      <c r="B175" s="30">
        <v>543</v>
      </c>
      <c r="C175" s="30" t="s">
        <v>707</v>
      </c>
      <c r="D175" s="31">
        <f>INDEX(asluku!C$6:C$325,MATCH('Lausuntopyyntö Kunnallisha'!$B$9:$B$303,asluku!$A$6:$A$325,0),1,1)</f>
        <v>40349</v>
      </c>
      <c r="E175" s="30" t="s">
        <v>11</v>
      </c>
      <c r="F175" s="25" t="str">
        <f t="shared" si="2"/>
        <v>10 000-49 999</v>
      </c>
      <c r="G175" s="30" t="s">
        <v>275</v>
      </c>
      <c r="H175" s="30"/>
      <c r="I175" s="30"/>
      <c r="J175" s="30"/>
      <c r="K175" s="30"/>
      <c r="L175" s="30"/>
      <c r="M175" s="30"/>
      <c r="N175" s="30"/>
      <c r="O175" s="30"/>
      <c r="P175" s="32"/>
      <c r="Q175" s="32"/>
      <c r="R175" s="32"/>
      <c r="S175" s="32"/>
      <c r="T175" s="32"/>
      <c r="U175" s="32"/>
      <c r="V175" s="32"/>
      <c r="W175" s="32"/>
      <c r="X175" s="32"/>
      <c r="Y175" s="32"/>
      <c r="Z175" s="32"/>
      <c r="AA175" s="32"/>
      <c r="AB175" s="32"/>
      <c r="AC175" s="32"/>
      <c r="AD175" s="32"/>
      <c r="AE175" s="32"/>
      <c r="AF175" s="32"/>
      <c r="AG175" s="32"/>
      <c r="AH175" s="32"/>
      <c r="AI175" s="32"/>
    </row>
    <row r="176" spans="1:35" s="33" customFormat="1" hidden="1">
      <c r="A176" s="30" t="s">
        <v>399</v>
      </c>
      <c r="B176" s="30">
        <v>545</v>
      </c>
      <c r="C176" s="30" t="s">
        <v>772</v>
      </c>
      <c r="D176" s="31">
        <f>INDEX(asluku!C$6:C$325,MATCH('Lausuntopyyntö Kunnallisha'!$B$9:$B$303,asluku!$A$6:$A$325,0),1,1)</f>
        <v>9412</v>
      </c>
      <c r="E176" s="30" t="s">
        <v>6</v>
      </c>
      <c r="F176" s="25" t="str">
        <f t="shared" si="2"/>
        <v>alle 10 000</v>
      </c>
      <c r="G176" s="30" t="s">
        <v>400</v>
      </c>
      <c r="H176" s="30"/>
      <c r="I176" s="30"/>
      <c r="J176" s="30"/>
      <c r="K176" s="30"/>
      <c r="L176" s="30"/>
      <c r="M176" s="30"/>
      <c r="N176" s="30"/>
      <c r="O176" s="30"/>
      <c r="P176" s="32"/>
      <c r="Q176" s="32"/>
      <c r="R176" s="32"/>
      <c r="S176" s="32"/>
      <c r="T176" s="32"/>
      <c r="U176" s="32"/>
      <c r="V176" s="32"/>
      <c r="W176" s="32"/>
      <c r="X176" s="32"/>
      <c r="Y176" s="32"/>
      <c r="Z176" s="32"/>
      <c r="AA176" s="32"/>
      <c r="AB176" s="32"/>
      <c r="AC176" s="32"/>
      <c r="AD176" s="32"/>
      <c r="AE176" s="32"/>
      <c r="AF176" s="32"/>
      <c r="AG176" s="32"/>
      <c r="AH176" s="32"/>
      <c r="AI176" s="32"/>
    </row>
    <row r="177" spans="1:35" s="33" customFormat="1" hidden="1">
      <c r="A177" s="30" t="s">
        <v>563</v>
      </c>
      <c r="B177" s="30">
        <v>560</v>
      </c>
      <c r="C177" s="30" t="s">
        <v>849</v>
      </c>
      <c r="D177" s="31">
        <f>INDEX(asluku!C$6:C$325,MATCH('Lausuntopyyntö Kunnallisha'!$B$9:$B$303,asluku!$A$6:$A$325,0),1,1)</f>
        <v>16369</v>
      </c>
      <c r="E177" s="30" t="s">
        <v>62</v>
      </c>
      <c r="F177" s="25" t="str">
        <f t="shared" si="2"/>
        <v>10 000-49 999</v>
      </c>
      <c r="G177" s="30" t="s">
        <v>547</v>
      </c>
      <c r="H177" s="30"/>
      <c r="I177" s="30"/>
      <c r="J177" s="30"/>
      <c r="K177" s="30"/>
      <c r="L177" s="30"/>
      <c r="M177" s="30"/>
      <c r="N177" s="30"/>
      <c r="O177" s="30"/>
      <c r="P177" s="32"/>
      <c r="Q177" s="32"/>
      <c r="R177" s="32"/>
      <c r="S177" s="32"/>
      <c r="T177" s="32"/>
      <c r="U177" s="32"/>
      <c r="V177" s="32"/>
      <c r="W177" s="32"/>
      <c r="X177" s="32"/>
      <c r="Y177" s="32"/>
      <c r="Z177" s="32"/>
      <c r="AA177" s="32"/>
      <c r="AB177" s="32"/>
      <c r="AC177" s="32"/>
      <c r="AD177" s="32"/>
      <c r="AE177" s="32"/>
      <c r="AF177" s="32"/>
      <c r="AG177" s="32"/>
      <c r="AH177" s="32"/>
      <c r="AI177" s="32"/>
    </row>
    <row r="178" spans="1:35" s="33" customFormat="1" hidden="1">
      <c r="A178" s="30" t="s">
        <v>505</v>
      </c>
      <c r="B178" s="30">
        <v>561</v>
      </c>
      <c r="C178" s="30" t="s">
        <v>825</v>
      </c>
      <c r="D178" s="31">
        <f>INDEX(asluku!C$6:C$325,MATCH('Lausuntopyyntö Kunnallisha'!$B$9:$B$303,asluku!$A$6:$A$325,0),1,1)</f>
        <v>1422</v>
      </c>
      <c r="E178" s="30" t="s">
        <v>87</v>
      </c>
      <c r="F178" s="25" t="str">
        <f t="shared" si="2"/>
        <v>alle 10 000</v>
      </c>
      <c r="G178" s="30"/>
      <c r="H178" s="30"/>
      <c r="I178" s="30"/>
      <c r="J178" s="30"/>
      <c r="K178" s="30"/>
      <c r="L178" s="30"/>
      <c r="M178" s="30"/>
      <c r="N178" s="30"/>
      <c r="O178" s="30"/>
      <c r="P178" s="32"/>
      <c r="Q178" s="32"/>
      <c r="R178" s="32"/>
      <c r="S178" s="32"/>
      <c r="T178" s="32"/>
      <c r="U178" s="32"/>
      <c r="V178" s="32"/>
      <c r="W178" s="32"/>
      <c r="X178" s="32"/>
      <c r="Y178" s="32"/>
      <c r="Z178" s="32"/>
      <c r="AA178" s="32"/>
      <c r="AB178" s="32"/>
      <c r="AC178" s="32"/>
      <c r="AD178" s="32"/>
      <c r="AE178" s="32"/>
      <c r="AF178" s="32"/>
      <c r="AG178" s="32"/>
      <c r="AH178" s="32"/>
      <c r="AI178" s="32"/>
    </row>
    <row r="179" spans="1:35" s="33" customFormat="1" hidden="1">
      <c r="A179" s="30" t="s">
        <v>493</v>
      </c>
      <c r="B179" s="30">
        <v>562</v>
      </c>
      <c r="C179" s="30" t="s">
        <v>819</v>
      </c>
      <c r="D179" s="31">
        <f>INDEX(asluku!C$6:C$325,MATCH('Lausuntopyyntö Kunnallisha'!$B$9:$B$303,asluku!$A$6:$A$325,0),1,1)</f>
        <v>9590</v>
      </c>
      <c r="E179" s="30" t="s">
        <v>55</v>
      </c>
      <c r="F179" s="25" t="str">
        <f t="shared" si="2"/>
        <v>alle 10 000</v>
      </c>
      <c r="G179" s="30" t="s">
        <v>494</v>
      </c>
      <c r="H179" s="30"/>
      <c r="I179" s="30"/>
      <c r="J179" s="30"/>
      <c r="K179" s="30"/>
      <c r="L179" s="30"/>
      <c r="M179" s="30"/>
      <c r="N179" s="30"/>
      <c r="O179" s="30"/>
      <c r="P179" s="32"/>
      <c r="Q179" s="32"/>
      <c r="R179" s="32"/>
      <c r="S179" s="32"/>
      <c r="T179" s="32"/>
      <c r="U179" s="32"/>
      <c r="V179" s="32"/>
      <c r="W179" s="32"/>
      <c r="X179" s="32"/>
      <c r="Y179" s="32"/>
      <c r="Z179" s="32"/>
      <c r="AA179" s="32"/>
      <c r="AB179" s="32"/>
      <c r="AC179" s="32"/>
      <c r="AD179" s="32"/>
      <c r="AE179" s="32"/>
      <c r="AF179" s="32"/>
      <c r="AG179" s="32"/>
      <c r="AH179" s="32"/>
      <c r="AI179" s="32"/>
    </row>
    <row r="180" spans="1:35" s="33" customFormat="1" hidden="1">
      <c r="A180" s="30" t="s">
        <v>245</v>
      </c>
      <c r="B180" s="30">
        <v>564</v>
      </c>
      <c r="C180" s="30" t="s">
        <v>692</v>
      </c>
      <c r="D180" s="31">
        <f>INDEX(asluku!C$6:C$325,MATCH('Lausuntopyyntö Kunnallisha'!$B$9:$B$303,asluku!$A$6:$A$325,0),1,1)</f>
        <v>143909</v>
      </c>
      <c r="E180" s="30" t="s">
        <v>20</v>
      </c>
      <c r="F180" s="25" t="str">
        <f t="shared" si="2"/>
        <v>yli 100 000</v>
      </c>
      <c r="G180" s="30" t="s">
        <v>246</v>
      </c>
      <c r="H180" s="30"/>
      <c r="I180" s="30"/>
      <c r="J180" s="30"/>
      <c r="K180" s="30"/>
      <c r="L180" s="30"/>
      <c r="M180" s="30"/>
      <c r="N180" s="30"/>
      <c r="O180" s="30"/>
      <c r="P180" s="32"/>
      <c r="Q180" s="32"/>
      <c r="R180" s="32"/>
      <c r="S180" s="32"/>
      <c r="T180" s="32"/>
      <c r="U180" s="32"/>
      <c r="V180" s="32"/>
      <c r="W180" s="32"/>
      <c r="X180" s="32"/>
      <c r="Y180" s="32"/>
      <c r="Z180" s="32"/>
      <c r="AA180" s="32"/>
      <c r="AB180" s="32"/>
      <c r="AC180" s="32"/>
      <c r="AD180" s="32"/>
      <c r="AE180" s="32"/>
      <c r="AF180" s="32"/>
      <c r="AG180" s="32"/>
      <c r="AH180" s="32"/>
      <c r="AI180" s="32"/>
    </row>
    <row r="181" spans="1:35" s="33" customFormat="1" hidden="1">
      <c r="A181" s="30" t="s">
        <v>185</v>
      </c>
      <c r="B181" s="30">
        <v>567</v>
      </c>
      <c r="C181" s="30" t="s">
        <v>661</v>
      </c>
      <c r="D181" s="31">
        <f>INDEX(asluku!C$6:C$325,MATCH('Lausuntopyyntö Kunnallisha'!$B$9:$B$303,asluku!$A$6:$A$325,0),1,1)</f>
        <v>9771</v>
      </c>
      <c r="E181" s="30" t="s">
        <v>20</v>
      </c>
      <c r="F181" s="25" t="str">
        <f t="shared" si="2"/>
        <v>alle 10 000</v>
      </c>
      <c r="G181" s="30" t="s">
        <v>186</v>
      </c>
      <c r="H181" s="30"/>
      <c r="I181" s="30"/>
      <c r="J181" s="30"/>
      <c r="K181" s="30"/>
      <c r="L181" s="30"/>
      <c r="M181" s="30"/>
      <c r="N181" s="30"/>
      <c r="O181" s="30"/>
      <c r="P181" s="32"/>
      <c r="Q181" s="32"/>
      <c r="R181" s="32"/>
      <c r="S181" s="32"/>
      <c r="T181" s="32"/>
      <c r="U181" s="32"/>
      <c r="V181" s="32"/>
      <c r="W181" s="32"/>
      <c r="X181" s="32"/>
      <c r="Y181" s="32"/>
      <c r="Z181" s="32"/>
      <c r="AA181" s="32"/>
      <c r="AB181" s="32"/>
      <c r="AC181" s="32"/>
      <c r="AD181" s="32"/>
      <c r="AE181" s="32"/>
      <c r="AF181" s="32"/>
      <c r="AG181" s="32"/>
      <c r="AH181" s="32"/>
      <c r="AI181" s="32"/>
    </row>
    <row r="182" spans="1:35" s="33" customFormat="1" hidden="1">
      <c r="A182" s="30" t="s">
        <v>568</v>
      </c>
      <c r="B182" s="30">
        <v>309</v>
      </c>
      <c r="C182" s="30" t="s">
        <v>854</v>
      </c>
      <c r="D182" s="31">
        <f>INDEX(asluku!C$6:C$325,MATCH('Lausuntopyyntö Kunnallisha'!$B$9:$B$303,asluku!$A$6:$A$325,0),1,1)</f>
        <v>7377</v>
      </c>
      <c r="E182" s="30" t="s">
        <v>17</v>
      </c>
      <c r="F182" s="25" t="str">
        <f t="shared" si="2"/>
        <v>alle 10 000</v>
      </c>
      <c r="G182" s="30" t="s">
        <v>552</v>
      </c>
      <c r="H182" s="30"/>
      <c r="I182" s="30"/>
      <c r="J182" s="30"/>
      <c r="K182" s="30"/>
      <c r="L182" s="30"/>
      <c r="M182" s="30"/>
      <c r="N182" s="30"/>
      <c r="O182" s="30"/>
      <c r="P182" s="32"/>
      <c r="Q182" s="32"/>
      <c r="R182" s="32"/>
      <c r="S182" s="32"/>
      <c r="T182" s="32"/>
      <c r="U182" s="32"/>
      <c r="V182" s="32"/>
      <c r="W182" s="32"/>
      <c r="X182" s="32"/>
      <c r="Y182" s="32"/>
      <c r="Z182" s="32"/>
      <c r="AA182" s="32"/>
      <c r="AB182" s="32"/>
      <c r="AC182" s="32"/>
      <c r="AD182" s="32"/>
      <c r="AE182" s="32"/>
      <c r="AF182" s="32"/>
      <c r="AG182" s="32"/>
      <c r="AH182" s="32"/>
      <c r="AI182" s="32"/>
    </row>
    <row r="183" spans="1:35" s="33" customFormat="1" hidden="1">
      <c r="A183" s="30" t="s">
        <v>411</v>
      </c>
      <c r="B183" s="30">
        <v>576</v>
      </c>
      <c r="C183" s="30" t="s">
        <v>778</v>
      </c>
      <c r="D183" s="31">
        <f>INDEX(asluku!C$6:C$325,MATCH('Lausuntopyyntö Kunnallisha'!$B$9:$B$303,asluku!$A$6:$A$325,0),1,1)</f>
        <v>3369</v>
      </c>
      <c r="E183" s="30" t="s">
        <v>62</v>
      </c>
      <c r="F183" s="25" t="str">
        <f t="shared" si="2"/>
        <v>alle 10 000</v>
      </c>
      <c r="G183" s="30" t="s">
        <v>412</v>
      </c>
      <c r="H183" s="30"/>
      <c r="I183" s="30"/>
      <c r="J183" s="30"/>
      <c r="K183" s="30"/>
      <c r="L183" s="30"/>
      <c r="M183" s="30"/>
      <c r="N183" s="30"/>
      <c r="O183" s="30"/>
      <c r="P183" s="32"/>
      <c r="Q183" s="32"/>
      <c r="R183" s="32"/>
      <c r="S183" s="32"/>
      <c r="T183" s="32"/>
      <c r="U183" s="32"/>
      <c r="V183" s="32"/>
      <c r="W183" s="32"/>
      <c r="X183" s="32"/>
      <c r="Y183" s="32"/>
      <c r="Z183" s="32"/>
      <c r="AA183" s="32"/>
      <c r="AB183" s="32"/>
      <c r="AC183" s="32"/>
      <c r="AD183" s="32"/>
      <c r="AE183" s="32"/>
      <c r="AF183" s="32"/>
      <c r="AG183" s="32"/>
      <c r="AH183" s="32"/>
      <c r="AI183" s="32"/>
    </row>
    <row r="184" spans="1:35" s="33" customFormat="1" hidden="1">
      <c r="A184" s="30" t="s">
        <v>497</v>
      </c>
      <c r="B184" s="30">
        <v>577</v>
      </c>
      <c r="C184" s="30" t="s">
        <v>821</v>
      </c>
      <c r="D184" s="31">
        <f>INDEX(asluku!C$6:C$325,MATCH('Lausuntopyyntö Kunnallisha'!$B$9:$B$303,asluku!$A$6:$A$325,0),1,1)</f>
        <v>10471</v>
      </c>
      <c r="E184" s="30" t="s">
        <v>87</v>
      </c>
      <c r="F184" s="25" t="str">
        <f t="shared" si="2"/>
        <v>10 000-49 999</v>
      </c>
      <c r="G184" s="30" t="s">
        <v>498</v>
      </c>
      <c r="H184" s="30"/>
      <c r="I184" s="30"/>
      <c r="J184" s="30"/>
      <c r="K184" s="30"/>
      <c r="L184" s="30"/>
      <c r="M184" s="30"/>
      <c r="N184" s="30"/>
      <c r="O184" s="30"/>
      <c r="P184" s="32"/>
      <c r="Q184" s="32"/>
      <c r="R184" s="32"/>
      <c r="S184" s="32"/>
      <c r="T184" s="32"/>
      <c r="U184" s="32"/>
      <c r="V184" s="32"/>
      <c r="W184" s="32"/>
      <c r="X184" s="32"/>
      <c r="Y184" s="32"/>
      <c r="Z184" s="32"/>
      <c r="AA184" s="32"/>
      <c r="AB184" s="32"/>
      <c r="AC184" s="32"/>
      <c r="AD184" s="32"/>
      <c r="AE184" s="32"/>
      <c r="AF184" s="32"/>
      <c r="AG184" s="32"/>
      <c r="AH184" s="32"/>
      <c r="AI184" s="32"/>
    </row>
    <row r="185" spans="1:35" s="33" customFormat="1" hidden="1">
      <c r="A185" s="30" t="s">
        <v>296</v>
      </c>
      <c r="B185" s="30">
        <v>445</v>
      </c>
      <c r="C185" s="30" t="s">
        <v>718</v>
      </c>
      <c r="D185" s="31">
        <f>INDEX(asluku!C$6:C$325,MATCH('Lausuntopyyntö Kunnallisha'!$B$9:$B$303,asluku!$A$6:$A$325,0),1,1)</f>
        <v>15505</v>
      </c>
      <c r="E185" s="30" t="s">
        <v>14</v>
      </c>
      <c r="F185" s="25" t="str">
        <f t="shared" si="2"/>
        <v>10 000-49 999</v>
      </c>
      <c r="G185" s="30" t="s">
        <v>297</v>
      </c>
      <c r="H185" s="30"/>
      <c r="I185" s="30"/>
      <c r="J185" s="30"/>
      <c r="K185" s="30"/>
      <c r="L185" s="30"/>
      <c r="M185" s="30"/>
      <c r="N185" s="30"/>
      <c r="O185" s="30"/>
      <c r="P185" s="32"/>
      <c r="Q185" s="32"/>
      <c r="R185" s="32"/>
      <c r="S185" s="32"/>
      <c r="T185" s="32"/>
      <c r="U185" s="32"/>
      <c r="V185" s="32"/>
      <c r="W185" s="32"/>
      <c r="X185" s="32"/>
      <c r="Y185" s="32"/>
      <c r="Z185" s="32"/>
      <c r="AA185" s="32"/>
      <c r="AB185" s="32"/>
      <c r="AC185" s="32"/>
      <c r="AD185" s="32"/>
      <c r="AE185" s="32"/>
      <c r="AF185" s="32"/>
      <c r="AG185" s="32"/>
      <c r="AH185" s="32"/>
      <c r="AI185" s="32"/>
    </row>
    <row r="186" spans="1:35" s="33" customFormat="1" hidden="1">
      <c r="A186" s="30" t="s">
        <v>393</v>
      </c>
      <c r="B186" s="30">
        <v>578</v>
      </c>
      <c r="C186" s="30" t="s">
        <v>769</v>
      </c>
      <c r="D186" s="31">
        <f>INDEX(asluku!C$6:C$325,MATCH('Lausuntopyyntö Kunnallisha'!$B$9:$B$303,asluku!$A$6:$A$325,0),1,1)</f>
        <v>3807</v>
      </c>
      <c r="E186" s="30" t="s">
        <v>87</v>
      </c>
      <c r="F186" s="25" t="str">
        <f t="shared" si="2"/>
        <v>alle 10 000</v>
      </c>
      <c r="G186" s="30" t="s">
        <v>394</v>
      </c>
      <c r="H186" s="30"/>
      <c r="I186" s="30"/>
      <c r="J186" s="30"/>
      <c r="K186" s="30"/>
      <c r="L186" s="30"/>
      <c r="M186" s="30"/>
      <c r="N186" s="30"/>
      <c r="O186" s="30"/>
      <c r="P186" s="32"/>
      <c r="Q186" s="32"/>
      <c r="R186" s="32"/>
      <c r="S186" s="32"/>
      <c r="T186" s="32"/>
      <c r="U186" s="32"/>
      <c r="V186" s="32"/>
      <c r="W186" s="32"/>
      <c r="X186" s="32"/>
      <c r="Y186" s="32"/>
      <c r="Z186" s="32"/>
      <c r="AA186" s="32"/>
      <c r="AB186" s="32"/>
      <c r="AC186" s="32"/>
      <c r="AD186" s="32"/>
      <c r="AE186" s="32"/>
      <c r="AF186" s="32"/>
      <c r="AG186" s="32"/>
      <c r="AH186" s="32"/>
      <c r="AI186" s="32"/>
    </row>
    <row r="187" spans="1:35" s="33" customFormat="1" hidden="1">
      <c r="A187" s="30" t="s">
        <v>127</v>
      </c>
      <c r="B187" s="30">
        <v>580</v>
      </c>
      <c r="C187" s="30" t="s">
        <v>631</v>
      </c>
      <c r="D187" s="31">
        <f>INDEX(asluku!C$6:C$325,MATCH('Lausuntopyyntö Kunnallisha'!$B$9:$B$303,asluku!$A$6:$A$325,0),1,1)</f>
        <v>5664</v>
      </c>
      <c r="E187" s="30" t="s">
        <v>8</v>
      </c>
      <c r="F187" s="25" t="str">
        <f t="shared" si="2"/>
        <v>alle 10 000</v>
      </c>
      <c r="G187" s="30"/>
      <c r="H187" s="30"/>
      <c r="I187" s="30"/>
      <c r="J187" s="30"/>
      <c r="K187" s="30"/>
      <c r="L187" s="30"/>
      <c r="M187" s="30"/>
      <c r="N187" s="30"/>
      <c r="O187" s="30"/>
      <c r="P187" s="32"/>
      <c r="Q187" s="32"/>
      <c r="R187" s="32"/>
      <c r="S187" s="32"/>
      <c r="T187" s="32"/>
      <c r="U187" s="32"/>
      <c r="V187" s="32"/>
      <c r="W187" s="32"/>
      <c r="X187" s="32"/>
      <c r="Y187" s="32"/>
      <c r="Z187" s="32"/>
      <c r="AA187" s="32"/>
      <c r="AB187" s="32"/>
      <c r="AC187" s="32"/>
      <c r="AD187" s="32"/>
      <c r="AE187" s="32"/>
      <c r="AF187" s="32"/>
      <c r="AG187" s="32"/>
      <c r="AH187" s="32"/>
      <c r="AI187" s="32"/>
    </row>
    <row r="188" spans="1:35" s="33" customFormat="1" hidden="1">
      <c r="A188" s="30" t="s">
        <v>72</v>
      </c>
      <c r="B188" s="30">
        <v>581</v>
      </c>
      <c r="C188" s="30" t="s">
        <v>604</v>
      </c>
      <c r="D188" s="31">
        <f>INDEX(asluku!C$6:C$325,MATCH('Lausuntopyyntö Kunnallisha'!$B$9:$B$303,asluku!$A$6:$A$325,0),1,1)</f>
        <v>6982</v>
      </c>
      <c r="E188" s="30" t="s">
        <v>55</v>
      </c>
      <c r="F188" s="25" t="str">
        <f t="shared" si="2"/>
        <v>alle 10 000</v>
      </c>
      <c r="G188" s="30" t="s">
        <v>73</v>
      </c>
      <c r="H188" s="30"/>
      <c r="I188" s="30"/>
      <c r="J188" s="30"/>
      <c r="K188" s="30"/>
      <c r="L188" s="30"/>
      <c r="M188" s="30"/>
      <c r="N188" s="30"/>
      <c r="O188" s="30"/>
      <c r="P188" s="32"/>
      <c r="Q188" s="32"/>
      <c r="R188" s="32"/>
      <c r="S188" s="32"/>
      <c r="T188" s="32"/>
      <c r="U188" s="32"/>
      <c r="V188" s="32"/>
      <c r="W188" s="32"/>
      <c r="X188" s="32"/>
      <c r="Y188" s="32"/>
      <c r="Z188" s="32"/>
      <c r="AA188" s="32"/>
      <c r="AB188" s="32"/>
      <c r="AC188" s="32"/>
      <c r="AD188" s="32"/>
      <c r="AE188" s="32"/>
      <c r="AF188" s="32"/>
      <c r="AG188" s="32"/>
      <c r="AH188" s="32"/>
      <c r="AI188" s="32"/>
    </row>
    <row r="189" spans="1:35" s="33" customFormat="1" hidden="1">
      <c r="A189" s="30" t="s">
        <v>427</v>
      </c>
      <c r="B189" s="30">
        <v>599</v>
      </c>
      <c r="C189" s="30" t="s">
        <v>786</v>
      </c>
      <c r="D189" s="31">
        <f>INDEX(asluku!C$6:C$325,MATCH('Lausuntopyyntö Kunnallisha'!$B$9:$B$303,asluku!$A$6:$A$325,0),1,1)</f>
        <v>10937</v>
      </c>
      <c r="E189" s="30" t="s">
        <v>6</v>
      </c>
      <c r="F189" s="25" t="str">
        <f t="shared" si="2"/>
        <v>10 000-49 999</v>
      </c>
      <c r="G189" s="30" t="s">
        <v>428</v>
      </c>
      <c r="H189" s="30"/>
      <c r="I189" s="30"/>
      <c r="J189" s="30"/>
      <c r="K189" s="30"/>
      <c r="L189" s="30"/>
      <c r="M189" s="30"/>
      <c r="N189" s="30"/>
      <c r="O189" s="30"/>
      <c r="P189" s="32"/>
      <c r="Q189" s="32"/>
      <c r="R189" s="32"/>
      <c r="S189" s="32"/>
      <c r="T189" s="32"/>
      <c r="U189" s="32"/>
      <c r="V189" s="32"/>
      <c r="W189" s="32"/>
      <c r="X189" s="32"/>
      <c r="Y189" s="32"/>
      <c r="Z189" s="32"/>
      <c r="AA189" s="32"/>
      <c r="AB189" s="32"/>
      <c r="AC189" s="32"/>
      <c r="AD189" s="32"/>
      <c r="AE189" s="32"/>
      <c r="AF189" s="32"/>
      <c r="AG189" s="32"/>
      <c r="AH189" s="32"/>
      <c r="AI189" s="32"/>
    </row>
    <row r="190" spans="1:35" s="33" customFormat="1" hidden="1">
      <c r="A190" s="30" t="s">
        <v>515</v>
      </c>
      <c r="B190" s="30">
        <v>583</v>
      </c>
      <c r="C190" s="30" t="s">
        <v>831</v>
      </c>
      <c r="D190" s="31">
        <f>INDEX(asluku!C$6:C$325,MATCH('Lausuntopyyntö Kunnallisha'!$B$9:$B$303,asluku!$A$6:$A$325,0),1,1)</f>
        <v>973</v>
      </c>
      <c r="E190" s="30" t="s">
        <v>48</v>
      </c>
      <c r="F190" s="25" t="str">
        <f t="shared" si="2"/>
        <v>alle 10 000</v>
      </c>
      <c r="G190" s="30" t="s">
        <v>516</v>
      </c>
      <c r="H190" s="30"/>
      <c r="I190" s="30"/>
      <c r="J190" s="30"/>
      <c r="K190" s="30"/>
      <c r="L190" s="30"/>
      <c r="M190" s="30"/>
      <c r="N190" s="30"/>
      <c r="O190" s="30"/>
      <c r="P190" s="32"/>
      <c r="Q190" s="32"/>
      <c r="R190" s="32"/>
      <c r="S190" s="32"/>
      <c r="T190" s="32"/>
      <c r="U190" s="32"/>
      <c r="V190" s="32"/>
      <c r="W190" s="32"/>
      <c r="X190" s="32"/>
      <c r="Y190" s="32"/>
      <c r="Z190" s="32"/>
      <c r="AA190" s="32"/>
      <c r="AB190" s="32"/>
      <c r="AC190" s="32"/>
      <c r="AD190" s="32"/>
      <c r="AE190" s="32"/>
      <c r="AF190" s="32"/>
      <c r="AG190" s="32"/>
      <c r="AH190" s="32"/>
      <c r="AI190" s="32"/>
    </row>
    <row r="191" spans="1:35" s="33" customFormat="1" hidden="1">
      <c r="A191" s="30" t="s">
        <v>52</v>
      </c>
      <c r="B191" s="30">
        <v>854</v>
      </c>
      <c r="C191" s="30" t="s">
        <v>595</v>
      </c>
      <c r="D191" s="31">
        <f>INDEX(asluku!C$6:C$325,MATCH('Lausuntopyyntö Kunnallisha'!$B$9:$B$303,asluku!$A$6:$A$325,0),1,1)</f>
        <v>3912</v>
      </c>
      <c r="E191" s="30" t="s">
        <v>48</v>
      </c>
      <c r="F191" s="25" t="str">
        <f t="shared" si="2"/>
        <v>alle 10 000</v>
      </c>
      <c r="G191" s="30" t="s">
        <v>53</v>
      </c>
      <c r="H191" s="30"/>
      <c r="I191" s="30"/>
      <c r="J191" s="30"/>
      <c r="K191" s="30"/>
      <c r="L191" s="30"/>
      <c r="M191" s="30"/>
      <c r="N191" s="30"/>
      <c r="O191" s="30"/>
      <c r="P191" s="32"/>
      <c r="Q191" s="32"/>
      <c r="R191" s="32"/>
      <c r="S191" s="32"/>
      <c r="T191" s="32"/>
      <c r="U191" s="32"/>
      <c r="V191" s="32"/>
      <c r="W191" s="32"/>
      <c r="X191" s="32"/>
      <c r="Y191" s="32"/>
      <c r="Z191" s="32"/>
      <c r="AA191" s="32"/>
      <c r="AB191" s="32"/>
      <c r="AC191" s="32"/>
      <c r="AD191" s="32"/>
      <c r="AE191" s="32"/>
      <c r="AF191" s="32"/>
      <c r="AG191" s="32"/>
      <c r="AH191" s="32"/>
      <c r="AI191" s="32"/>
    </row>
    <row r="192" spans="1:35" s="33" customFormat="1" hidden="1">
      <c r="A192" s="30" t="s">
        <v>147</v>
      </c>
      <c r="B192" s="30">
        <v>584</v>
      </c>
      <c r="C192" s="30" t="s">
        <v>642</v>
      </c>
      <c r="D192" s="31">
        <f>INDEX(asluku!C$6:C$325,MATCH('Lausuntopyyntö Kunnallisha'!$B$9:$B$303,asluku!$A$6:$A$325,0),1,1)</f>
        <v>2910</v>
      </c>
      <c r="E192" s="30" t="s">
        <v>43</v>
      </c>
      <c r="F192" s="25" t="str">
        <f t="shared" si="2"/>
        <v>alle 10 000</v>
      </c>
      <c r="G192" s="30" t="s">
        <v>148</v>
      </c>
      <c r="H192" s="30"/>
      <c r="I192" s="30"/>
      <c r="J192" s="30"/>
      <c r="K192" s="30"/>
      <c r="L192" s="30"/>
      <c r="M192" s="30"/>
      <c r="N192" s="30"/>
      <c r="O192" s="30"/>
      <c r="P192" s="32"/>
      <c r="Q192" s="32"/>
      <c r="R192" s="32"/>
      <c r="S192" s="32"/>
      <c r="T192" s="32"/>
      <c r="U192" s="32"/>
      <c r="V192" s="32"/>
      <c r="W192" s="32"/>
      <c r="X192" s="32"/>
      <c r="Y192" s="32"/>
      <c r="Z192" s="32"/>
      <c r="AA192" s="32"/>
      <c r="AB192" s="32"/>
      <c r="AC192" s="32"/>
      <c r="AD192" s="32"/>
      <c r="AE192" s="32"/>
      <c r="AF192" s="32"/>
      <c r="AG192" s="32"/>
      <c r="AH192" s="32"/>
      <c r="AI192" s="32"/>
    </row>
    <row r="193" spans="1:35" s="33" customFormat="1" hidden="1">
      <c r="A193" s="30" t="s">
        <v>117</v>
      </c>
      <c r="B193" s="30">
        <v>588</v>
      </c>
      <c r="C193" s="30" t="s">
        <v>626</v>
      </c>
      <c r="D193" s="31">
        <f>INDEX(asluku!C$6:C$325,MATCH('Lausuntopyyntö Kunnallisha'!$B$9:$B$303,asluku!$A$6:$A$325,0),1,1)</f>
        <v>1910</v>
      </c>
      <c r="E193" s="30" t="s">
        <v>77</v>
      </c>
      <c r="F193" s="25" t="str">
        <f t="shared" si="2"/>
        <v>alle 10 000</v>
      </c>
      <c r="G193" s="30" t="s">
        <v>118</v>
      </c>
      <c r="H193" s="30"/>
      <c r="I193" s="30"/>
      <c r="J193" s="30"/>
      <c r="K193" s="30"/>
      <c r="L193" s="30"/>
      <c r="M193" s="30"/>
      <c r="N193" s="30"/>
      <c r="O193" s="30"/>
      <c r="P193" s="32"/>
      <c r="Q193" s="32"/>
      <c r="R193" s="32"/>
      <c r="S193" s="32"/>
      <c r="T193" s="32"/>
      <c r="U193" s="32"/>
      <c r="V193" s="32"/>
      <c r="W193" s="32"/>
      <c r="X193" s="32"/>
      <c r="Y193" s="32"/>
      <c r="Z193" s="32"/>
      <c r="AA193" s="32"/>
      <c r="AB193" s="32"/>
      <c r="AC193" s="32"/>
      <c r="AD193" s="32"/>
      <c r="AE193" s="32"/>
      <c r="AF193" s="32"/>
      <c r="AG193" s="32"/>
      <c r="AH193" s="32"/>
      <c r="AI193" s="32"/>
    </row>
    <row r="194" spans="1:35" s="33" customFormat="1" hidden="1">
      <c r="A194" s="30" t="s">
        <v>328</v>
      </c>
      <c r="B194" s="30">
        <v>592</v>
      </c>
      <c r="C194" s="30" t="s">
        <v>735</v>
      </c>
      <c r="D194" s="31">
        <f>INDEX(asluku!C$6:C$325,MATCH('Lausuntopyyntö Kunnallisha'!$B$9:$B$303,asluku!$A$6:$A$325,0),1,1)</f>
        <v>4065</v>
      </c>
      <c r="E194" s="30" t="s">
        <v>99</v>
      </c>
      <c r="F194" s="25" t="str">
        <f t="shared" si="2"/>
        <v>alle 10 000</v>
      </c>
      <c r="G194" s="30" t="s">
        <v>329</v>
      </c>
      <c r="H194" s="30"/>
      <c r="I194" s="30"/>
      <c r="J194" s="30"/>
      <c r="K194" s="30"/>
      <c r="L194" s="30"/>
      <c r="M194" s="30"/>
      <c r="N194" s="30"/>
      <c r="O194" s="30"/>
      <c r="P194" s="32"/>
      <c r="Q194" s="32"/>
      <c r="R194" s="32"/>
      <c r="S194" s="32"/>
      <c r="T194" s="32"/>
      <c r="U194" s="32"/>
      <c r="V194" s="32"/>
      <c r="W194" s="32"/>
      <c r="X194" s="32"/>
      <c r="Y194" s="32"/>
      <c r="Z194" s="32"/>
      <c r="AA194" s="32"/>
      <c r="AB194" s="32"/>
      <c r="AC194" s="32"/>
      <c r="AD194" s="32"/>
      <c r="AE194" s="32"/>
      <c r="AF194" s="32"/>
      <c r="AG194" s="32"/>
      <c r="AH194" s="32"/>
      <c r="AI194" s="32"/>
    </row>
    <row r="195" spans="1:35" s="33" customFormat="1" hidden="1">
      <c r="A195" s="30" t="s">
        <v>313</v>
      </c>
      <c r="B195" s="30">
        <v>593</v>
      </c>
      <c r="C195" s="30" t="s">
        <v>727</v>
      </c>
      <c r="D195" s="31">
        <f>INDEX(asluku!C$6:C$325,MATCH('Lausuntopyyntö Kunnallisha'!$B$9:$B$303,asluku!$A$6:$A$325,0),1,1)</f>
        <v>19700</v>
      </c>
      <c r="E195" s="30" t="s">
        <v>77</v>
      </c>
      <c r="F195" s="25" t="str">
        <f t="shared" si="2"/>
        <v>10 000-49 999</v>
      </c>
      <c r="G195" s="30" t="s">
        <v>314</v>
      </c>
      <c r="H195" s="30"/>
      <c r="I195" s="30"/>
      <c r="J195" s="30"/>
      <c r="K195" s="30"/>
      <c r="L195" s="30"/>
      <c r="M195" s="30"/>
      <c r="N195" s="30"/>
      <c r="O195" s="30"/>
      <c r="P195" s="32"/>
      <c r="Q195" s="32"/>
      <c r="R195" s="32"/>
      <c r="S195" s="32"/>
      <c r="T195" s="32"/>
      <c r="U195" s="32"/>
      <c r="V195" s="32"/>
      <c r="W195" s="32"/>
      <c r="X195" s="32"/>
      <c r="Y195" s="32"/>
      <c r="Z195" s="32"/>
      <c r="AA195" s="32"/>
      <c r="AB195" s="32"/>
      <c r="AC195" s="32"/>
      <c r="AD195" s="32"/>
      <c r="AE195" s="32"/>
      <c r="AF195" s="32"/>
      <c r="AG195" s="32"/>
      <c r="AH195" s="32"/>
      <c r="AI195" s="32"/>
    </row>
    <row r="196" spans="1:35" s="33" customFormat="1" hidden="1">
      <c r="A196" s="30" t="s">
        <v>173</v>
      </c>
      <c r="B196" s="30">
        <v>595</v>
      </c>
      <c r="C196" s="30" t="s">
        <v>655</v>
      </c>
      <c r="D196" s="31">
        <f>INDEX(asluku!C$6:C$325,MATCH('Lausuntopyyntö Kunnallisha'!$B$9:$B$303,asluku!$A$6:$A$325,0),1,1)</f>
        <v>5006</v>
      </c>
      <c r="E196" s="30" t="s">
        <v>38</v>
      </c>
      <c r="F196" s="25" t="str">
        <f t="shared" si="2"/>
        <v>alle 10 000</v>
      </c>
      <c r="G196" s="30" t="s">
        <v>174</v>
      </c>
      <c r="H196" s="30"/>
      <c r="I196" s="30"/>
      <c r="J196" s="30"/>
      <c r="K196" s="30"/>
      <c r="L196" s="30"/>
      <c r="M196" s="30"/>
      <c r="N196" s="30"/>
      <c r="O196" s="30"/>
      <c r="P196" s="32"/>
      <c r="Q196" s="32"/>
      <c r="R196" s="32"/>
      <c r="S196" s="32"/>
      <c r="T196" s="32"/>
      <c r="U196" s="32"/>
      <c r="V196" s="32"/>
      <c r="W196" s="32"/>
      <c r="X196" s="32"/>
      <c r="Y196" s="32"/>
      <c r="Z196" s="32"/>
      <c r="AA196" s="32"/>
      <c r="AB196" s="32"/>
      <c r="AC196" s="32"/>
      <c r="AD196" s="32"/>
      <c r="AE196" s="32"/>
      <c r="AF196" s="32"/>
      <c r="AG196" s="32"/>
      <c r="AH196" s="32"/>
      <c r="AI196" s="32"/>
    </row>
    <row r="197" spans="1:35" s="33" customFormat="1" hidden="1">
      <c r="A197" s="30" t="s">
        <v>311</v>
      </c>
      <c r="B197" s="30">
        <v>598</v>
      </c>
      <c r="C197" s="30" t="s">
        <v>726</v>
      </c>
      <c r="D197" s="31">
        <f>INDEX(asluku!C$6:C$325,MATCH('Lausuntopyyntö Kunnallisha'!$B$9:$B$303,asluku!$A$6:$A$325,0),1,1)</f>
        <v>19623</v>
      </c>
      <c r="E197" s="30" t="s">
        <v>6</v>
      </c>
      <c r="F197" s="25" t="str">
        <f t="shared" si="2"/>
        <v>10 000-49 999</v>
      </c>
      <c r="G197" s="30" t="s">
        <v>312</v>
      </c>
      <c r="H197" s="30"/>
      <c r="I197" s="30"/>
      <c r="J197" s="30"/>
      <c r="K197" s="30"/>
      <c r="L197" s="30"/>
      <c r="M197" s="30"/>
      <c r="N197" s="30"/>
      <c r="O197" s="30"/>
      <c r="P197" s="32"/>
      <c r="Q197" s="32"/>
      <c r="R197" s="32"/>
      <c r="S197" s="32"/>
      <c r="T197" s="32"/>
      <c r="U197" s="32"/>
      <c r="V197" s="32"/>
      <c r="W197" s="32"/>
      <c r="X197" s="32"/>
      <c r="Y197" s="32"/>
      <c r="Z197" s="32"/>
      <c r="AA197" s="32"/>
      <c r="AB197" s="32"/>
      <c r="AC197" s="32"/>
      <c r="AD197" s="32"/>
      <c r="AE197" s="32"/>
      <c r="AF197" s="32"/>
      <c r="AG197" s="32"/>
      <c r="AH197" s="32"/>
      <c r="AI197" s="32"/>
    </row>
    <row r="198" spans="1:35" s="33" customFormat="1" hidden="1">
      <c r="A198" s="30" t="s">
        <v>417</v>
      </c>
      <c r="B198" s="30">
        <v>601</v>
      </c>
      <c r="C198" s="30" t="s">
        <v>781</v>
      </c>
      <c r="D198" s="31">
        <f>INDEX(asluku!C$6:C$325,MATCH('Lausuntopyyntö Kunnallisha'!$B$9:$B$303,asluku!$A$6:$A$325,0),1,1)</f>
        <v>4500</v>
      </c>
      <c r="E198" s="30" t="s">
        <v>99</v>
      </c>
      <c r="F198" s="25" t="str">
        <f t="shared" si="2"/>
        <v>alle 10 000</v>
      </c>
      <c r="G198" s="30" t="s">
        <v>418</v>
      </c>
      <c r="H198" s="30"/>
      <c r="I198" s="30"/>
      <c r="J198" s="30"/>
      <c r="K198" s="30"/>
      <c r="L198" s="30"/>
      <c r="M198" s="30"/>
      <c r="N198" s="30"/>
      <c r="O198" s="30"/>
      <c r="P198" s="32"/>
      <c r="Q198" s="32"/>
      <c r="R198" s="32"/>
      <c r="S198" s="32"/>
      <c r="T198" s="32"/>
      <c r="U198" s="32"/>
      <c r="V198" s="32"/>
      <c r="W198" s="32"/>
      <c r="X198" s="32"/>
      <c r="Y198" s="32"/>
      <c r="Z198" s="32"/>
      <c r="AA198" s="32"/>
      <c r="AB198" s="32"/>
      <c r="AC198" s="32"/>
      <c r="AD198" s="32"/>
      <c r="AE198" s="32"/>
      <c r="AF198" s="32"/>
      <c r="AG198" s="32"/>
      <c r="AH198" s="32"/>
      <c r="AI198" s="32"/>
    </row>
    <row r="199" spans="1:35" s="33" customFormat="1" hidden="1">
      <c r="A199" s="30" t="s">
        <v>353</v>
      </c>
      <c r="B199" s="30">
        <v>604</v>
      </c>
      <c r="C199" s="30" t="s">
        <v>748</v>
      </c>
      <c r="D199" s="31">
        <f>INDEX(asluku!C$6:C$325,MATCH('Lausuntopyyntö Kunnallisha'!$B$9:$B$303,asluku!$A$6:$A$325,0),1,1)</f>
        <v>17763</v>
      </c>
      <c r="E199" s="30" t="s">
        <v>55</v>
      </c>
      <c r="F199" s="25" t="str">
        <f t="shared" si="2"/>
        <v>10 000-49 999</v>
      </c>
      <c r="G199" s="30" t="s">
        <v>354</v>
      </c>
      <c r="H199" s="30"/>
      <c r="I199" s="30"/>
      <c r="J199" s="30"/>
      <c r="K199" s="30"/>
      <c r="L199" s="30"/>
      <c r="M199" s="30"/>
      <c r="N199" s="30"/>
      <c r="O199" s="30"/>
      <c r="P199" s="32"/>
      <c r="Q199" s="32"/>
      <c r="R199" s="32"/>
      <c r="S199" s="32"/>
      <c r="T199" s="32"/>
      <c r="U199" s="32"/>
      <c r="V199" s="32"/>
      <c r="W199" s="32"/>
      <c r="X199" s="32"/>
      <c r="Y199" s="32"/>
      <c r="Z199" s="32"/>
      <c r="AA199" s="32"/>
      <c r="AB199" s="32"/>
      <c r="AC199" s="32"/>
      <c r="AD199" s="32"/>
      <c r="AE199" s="32"/>
      <c r="AF199" s="32"/>
      <c r="AG199" s="32"/>
      <c r="AH199" s="32"/>
      <c r="AI199" s="32"/>
    </row>
    <row r="200" spans="1:35" s="33" customFormat="1" hidden="1">
      <c r="A200" s="30" t="s">
        <v>457</v>
      </c>
      <c r="B200" s="30">
        <v>607</v>
      </c>
      <c r="C200" s="30" t="s">
        <v>802</v>
      </c>
      <c r="D200" s="31">
        <f>INDEX(asluku!C$6:C$325,MATCH('Lausuntopyyntö Kunnallisha'!$B$9:$B$303,asluku!$A$6:$A$325,0),1,1)</f>
        <v>4778</v>
      </c>
      <c r="E200" s="30" t="s">
        <v>17</v>
      </c>
      <c r="F200" s="25" t="str">
        <f t="shared" si="2"/>
        <v>alle 10 000</v>
      </c>
      <c r="G200" s="30" t="s">
        <v>458</v>
      </c>
      <c r="H200" s="30"/>
      <c r="I200" s="30"/>
      <c r="J200" s="30"/>
      <c r="K200" s="30"/>
      <c r="L200" s="30"/>
      <c r="M200" s="30"/>
      <c r="N200" s="30"/>
      <c r="O200" s="30"/>
      <c r="P200" s="32"/>
      <c r="Q200" s="32"/>
      <c r="R200" s="32"/>
      <c r="S200" s="32"/>
      <c r="T200" s="32"/>
      <c r="U200" s="32"/>
      <c r="V200" s="32"/>
      <c r="W200" s="32"/>
      <c r="X200" s="32"/>
      <c r="Y200" s="32"/>
      <c r="Z200" s="32"/>
      <c r="AA200" s="32"/>
      <c r="AB200" s="32"/>
      <c r="AC200" s="32"/>
      <c r="AD200" s="32"/>
      <c r="AE200" s="32"/>
      <c r="AF200" s="32"/>
      <c r="AG200" s="32"/>
      <c r="AH200" s="32"/>
      <c r="AI200" s="32"/>
    </row>
    <row r="201" spans="1:35" s="33" customFormat="1" hidden="1">
      <c r="A201" s="30" t="s">
        <v>226</v>
      </c>
      <c r="B201" s="30">
        <v>608</v>
      </c>
      <c r="C201" s="30" t="s">
        <v>682</v>
      </c>
      <c r="D201" s="31">
        <f>INDEX(asluku!C$6:C$325,MATCH('Lausuntopyyntö Kunnallisha'!$B$9:$B$303,asluku!$A$6:$A$325,0),1,1)</f>
        <v>2415</v>
      </c>
      <c r="E201" s="30" t="s">
        <v>23</v>
      </c>
      <c r="F201" s="25" t="str">
        <f t="shared" si="2"/>
        <v>alle 10 000</v>
      </c>
      <c r="G201" s="30" t="s">
        <v>227</v>
      </c>
      <c r="H201" s="30"/>
      <c r="I201" s="30"/>
      <c r="J201" s="30"/>
      <c r="K201" s="30"/>
      <c r="L201" s="30"/>
      <c r="M201" s="30"/>
      <c r="N201" s="30"/>
      <c r="O201" s="30"/>
      <c r="P201" s="32"/>
      <c r="Q201" s="32"/>
      <c r="R201" s="32"/>
      <c r="S201" s="32"/>
      <c r="T201" s="32"/>
      <c r="U201" s="32"/>
      <c r="V201" s="32"/>
      <c r="W201" s="32"/>
      <c r="X201" s="32"/>
      <c r="Y201" s="32"/>
      <c r="Z201" s="32"/>
      <c r="AA201" s="32"/>
      <c r="AB201" s="32"/>
      <c r="AC201" s="32"/>
      <c r="AD201" s="32"/>
      <c r="AE201" s="32"/>
      <c r="AF201" s="32"/>
      <c r="AG201" s="32"/>
      <c r="AH201" s="32"/>
      <c r="AI201" s="32"/>
    </row>
    <row r="202" spans="1:35" s="33" customFormat="1" hidden="1">
      <c r="A202" s="30" t="s">
        <v>40</v>
      </c>
      <c r="B202" s="30">
        <v>609</v>
      </c>
      <c r="C202" s="30" t="s">
        <v>590</v>
      </c>
      <c r="D202" s="31">
        <f>INDEX(asluku!C$6:C$325,MATCH('Lausuntopyyntö Kunnallisha'!$B$9:$B$303,asluku!$A$6:$A$325,0),1,1)</f>
        <v>83133</v>
      </c>
      <c r="E202" s="30" t="s">
        <v>23</v>
      </c>
      <c r="F202" s="25" t="str">
        <f t="shared" ref="F202:F265" si="3">IF(D202&lt;10000,"alle 10 000",IF(D202&lt;50000,"10 000-49 999",IF(D202&lt;100000,"50 000-99 999",IF(D202&gt;99999,"yli 100 000"))))</f>
        <v>50 000-99 999</v>
      </c>
      <c r="G202" s="30" t="s">
        <v>41</v>
      </c>
      <c r="H202" s="30"/>
      <c r="I202" s="30"/>
      <c r="J202" s="30"/>
      <c r="K202" s="30"/>
      <c r="L202" s="30"/>
      <c r="M202" s="30"/>
      <c r="N202" s="30"/>
      <c r="O202" s="30"/>
      <c r="P202" s="32"/>
      <c r="Q202" s="32"/>
      <c r="R202" s="32"/>
      <c r="S202" s="32"/>
      <c r="T202" s="32"/>
      <c r="U202" s="32"/>
      <c r="V202" s="32"/>
      <c r="W202" s="32"/>
      <c r="X202" s="32"/>
      <c r="Y202" s="32"/>
      <c r="Z202" s="32"/>
      <c r="AA202" s="32"/>
      <c r="AB202" s="32"/>
      <c r="AC202" s="32"/>
      <c r="AD202" s="32"/>
      <c r="AE202" s="32"/>
      <c r="AF202" s="32"/>
      <c r="AG202" s="32"/>
      <c r="AH202" s="32"/>
      <c r="AI202" s="32"/>
    </row>
    <row r="203" spans="1:35" s="33" customFormat="1" hidden="1">
      <c r="A203" s="30" t="s">
        <v>70</v>
      </c>
      <c r="B203" s="30">
        <v>611</v>
      </c>
      <c r="C203" s="30" t="s">
        <v>603</v>
      </c>
      <c r="D203" s="31">
        <f>INDEX(asluku!C$6:C$325,MATCH('Lausuntopyyntö Kunnallisha'!$B$9:$B$303,asluku!$A$6:$A$325,0),1,1)</f>
        <v>5122</v>
      </c>
      <c r="E203" s="30" t="s">
        <v>11</v>
      </c>
      <c r="F203" s="25" t="str">
        <f t="shared" si="3"/>
        <v>alle 10 000</v>
      </c>
      <c r="G203" s="30" t="s">
        <v>71</v>
      </c>
      <c r="H203" s="30"/>
      <c r="I203" s="30"/>
      <c r="J203" s="30"/>
      <c r="K203" s="30"/>
      <c r="L203" s="30"/>
      <c r="M203" s="30"/>
      <c r="N203" s="30"/>
      <c r="O203" s="30"/>
      <c r="P203" s="32"/>
      <c r="Q203" s="32"/>
      <c r="R203" s="32"/>
      <c r="S203" s="32"/>
      <c r="T203" s="32"/>
      <c r="U203" s="32"/>
      <c r="V203" s="32"/>
      <c r="W203" s="32"/>
      <c r="X203" s="32"/>
      <c r="Y203" s="32"/>
      <c r="Z203" s="32"/>
      <c r="AA203" s="32"/>
      <c r="AB203" s="32"/>
      <c r="AC203" s="32"/>
      <c r="AD203" s="32"/>
      <c r="AE203" s="32"/>
      <c r="AF203" s="32"/>
      <c r="AG203" s="32"/>
      <c r="AH203" s="32"/>
      <c r="AI203" s="32"/>
    </row>
    <row r="204" spans="1:35" s="33" customFormat="1" hidden="1">
      <c r="A204" s="30" t="s">
        <v>317</v>
      </c>
      <c r="B204" s="30">
        <v>638</v>
      </c>
      <c r="C204" s="30" t="s">
        <v>729</v>
      </c>
      <c r="D204" s="31">
        <f>INDEX(asluku!C$6:C$325,MATCH('Lausuntopyyntö Kunnallisha'!$B$9:$B$303,asluku!$A$6:$A$325,0),1,1)</f>
        <v>48833</v>
      </c>
      <c r="E204" s="30" t="s">
        <v>11</v>
      </c>
      <c r="F204" s="25" t="str">
        <f t="shared" si="3"/>
        <v>10 000-49 999</v>
      </c>
      <c r="G204" s="30" t="s">
        <v>318</v>
      </c>
      <c r="H204" s="30"/>
      <c r="I204" s="30"/>
      <c r="J204" s="30"/>
      <c r="K204" s="30"/>
      <c r="L204" s="30"/>
      <c r="M204" s="30"/>
      <c r="N204" s="30"/>
      <c r="O204" s="30"/>
      <c r="P204" s="32"/>
      <c r="Q204" s="32"/>
      <c r="R204" s="32"/>
      <c r="S204" s="32"/>
      <c r="T204" s="32"/>
      <c r="U204" s="32"/>
      <c r="V204" s="32"/>
      <c r="W204" s="32"/>
      <c r="X204" s="32"/>
      <c r="Y204" s="32"/>
      <c r="Z204" s="32"/>
      <c r="AA204" s="32"/>
      <c r="AB204" s="32"/>
      <c r="AC204" s="32"/>
      <c r="AD204" s="32"/>
      <c r="AE204" s="32"/>
      <c r="AF204" s="32"/>
      <c r="AG204" s="32"/>
      <c r="AH204" s="32"/>
      <c r="AI204" s="32"/>
    </row>
    <row r="205" spans="1:35" s="33" customFormat="1" hidden="1">
      <c r="A205" s="30" t="s">
        <v>111</v>
      </c>
      <c r="B205" s="30">
        <v>614</v>
      </c>
      <c r="C205" s="30" t="s">
        <v>623</v>
      </c>
      <c r="D205" s="31">
        <f>INDEX(asluku!C$6:C$325,MATCH('Lausuntopyyntö Kunnallisha'!$B$9:$B$303,asluku!$A$6:$A$325,0),1,1)</f>
        <v>3818</v>
      </c>
      <c r="E205" s="30" t="s">
        <v>48</v>
      </c>
      <c r="F205" s="25" t="str">
        <f t="shared" si="3"/>
        <v>alle 10 000</v>
      </c>
      <c r="G205" s="30" t="s">
        <v>112</v>
      </c>
      <c r="H205" s="30"/>
      <c r="I205" s="30"/>
      <c r="J205" s="30"/>
      <c r="K205" s="30"/>
      <c r="L205" s="30"/>
      <c r="M205" s="30"/>
      <c r="N205" s="30"/>
      <c r="O205" s="30"/>
      <c r="P205" s="32"/>
      <c r="Q205" s="32"/>
      <c r="R205" s="32"/>
      <c r="S205" s="32"/>
      <c r="T205" s="32"/>
      <c r="U205" s="32"/>
      <c r="V205" s="32"/>
      <c r="W205" s="32"/>
      <c r="X205" s="32"/>
      <c r="Y205" s="32"/>
      <c r="Z205" s="32"/>
      <c r="AA205" s="32"/>
      <c r="AB205" s="32"/>
      <c r="AC205" s="32"/>
      <c r="AD205" s="32"/>
      <c r="AE205" s="32"/>
      <c r="AF205" s="32"/>
      <c r="AG205" s="32"/>
      <c r="AH205" s="32"/>
      <c r="AI205" s="32"/>
    </row>
    <row r="206" spans="1:35" s="33" customFormat="1" hidden="1">
      <c r="A206" s="30" t="s">
        <v>230</v>
      </c>
      <c r="B206" s="30">
        <v>615</v>
      </c>
      <c r="C206" s="30" t="s">
        <v>684</v>
      </c>
      <c r="D206" s="31">
        <f>INDEX(asluku!C$6:C$325,MATCH('Lausuntopyyntö Kunnallisha'!$B$9:$B$303,asluku!$A$6:$A$325,0),1,1)</f>
        <v>8695</v>
      </c>
      <c r="E206" s="30" t="s">
        <v>20</v>
      </c>
      <c r="F206" s="25" t="str">
        <f t="shared" si="3"/>
        <v>alle 10 000</v>
      </c>
      <c r="G206" s="30" t="s">
        <v>231</v>
      </c>
      <c r="H206" s="30"/>
      <c r="I206" s="30"/>
      <c r="J206" s="30"/>
      <c r="K206" s="30"/>
      <c r="L206" s="30"/>
      <c r="M206" s="30"/>
      <c r="N206" s="30"/>
      <c r="O206" s="30"/>
      <c r="P206" s="32"/>
      <c r="Q206" s="32"/>
      <c r="R206" s="32"/>
      <c r="S206" s="32"/>
      <c r="T206" s="32"/>
      <c r="U206" s="32"/>
      <c r="V206" s="32"/>
      <c r="W206" s="32"/>
      <c r="X206" s="32"/>
      <c r="Y206" s="32"/>
      <c r="Z206" s="32"/>
      <c r="AA206" s="32"/>
      <c r="AB206" s="32"/>
      <c r="AC206" s="32"/>
      <c r="AD206" s="32"/>
      <c r="AE206" s="32"/>
      <c r="AF206" s="32"/>
      <c r="AG206" s="32"/>
      <c r="AH206" s="32"/>
      <c r="AI206" s="32"/>
    </row>
    <row r="207" spans="1:35" s="33" customFormat="1" hidden="1">
      <c r="A207" s="30" t="s">
        <v>93</v>
      </c>
      <c r="B207" s="30">
        <v>616</v>
      </c>
      <c r="C207" s="30" t="s">
        <v>614</v>
      </c>
      <c r="D207" s="31">
        <f>INDEX(asluku!C$6:C$325,MATCH('Lausuntopyyntö Kunnallisha'!$B$9:$B$303,asluku!$A$6:$A$325,0),1,1)</f>
        <v>2016</v>
      </c>
      <c r="E207" s="30" t="s">
        <v>11</v>
      </c>
      <c r="F207" s="25" t="str">
        <f t="shared" si="3"/>
        <v>alle 10 000</v>
      </c>
      <c r="G207" s="30"/>
      <c r="H207" s="30"/>
      <c r="I207" s="30"/>
      <c r="J207" s="30"/>
      <c r="K207" s="30"/>
      <c r="L207" s="30"/>
      <c r="M207" s="30"/>
      <c r="N207" s="30"/>
      <c r="O207" s="30"/>
      <c r="P207" s="32"/>
      <c r="Q207" s="32"/>
      <c r="R207" s="32"/>
      <c r="S207" s="32"/>
      <c r="T207" s="32"/>
      <c r="U207" s="32"/>
      <c r="V207" s="32"/>
      <c r="W207" s="32"/>
      <c r="X207" s="32"/>
      <c r="Y207" s="32"/>
      <c r="Z207" s="32"/>
      <c r="AA207" s="32"/>
      <c r="AB207" s="32"/>
      <c r="AC207" s="32"/>
      <c r="AD207" s="32"/>
      <c r="AE207" s="32"/>
      <c r="AF207" s="32"/>
      <c r="AG207" s="32"/>
      <c r="AH207" s="32"/>
      <c r="AI207" s="32"/>
    </row>
    <row r="208" spans="1:35" s="33" customFormat="1" hidden="1">
      <c r="A208" s="30" t="s">
        <v>201</v>
      </c>
      <c r="B208" s="30">
        <v>619</v>
      </c>
      <c r="C208" s="30" t="s">
        <v>669</v>
      </c>
      <c r="D208" s="31">
        <f>INDEX(asluku!C$6:C$325,MATCH('Lausuntopyyntö Kunnallisha'!$B$9:$B$303,asluku!$A$6:$A$325,0),1,1)</f>
        <v>3236</v>
      </c>
      <c r="E208" s="30" t="s">
        <v>55</v>
      </c>
      <c r="F208" s="25" t="str">
        <f t="shared" si="3"/>
        <v>alle 10 000</v>
      </c>
      <c r="G208" s="30" t="s">
        <v>202</v>
      </c>
      <c r="H208" s="30"/>
      <c r="I208" s="30"/>
      <c r="J208" s="30"/>
      <c r="K208" s="30"/>
      <c r="L208" s="30"/>
      <c r="M208" s="30"/>
      <c r="N208" s="30"/>
      <c r="O208" s="30"/>
      <c r="P208" s="32"/>
      <c r="Q208" s="32"/>
      <c r="R208" s="32"/>
      <c r="S208" s="32"/>
      <c r="T208" s="32"/>
      <c r="U208" s="32"/>
      <c r="V208" s="32"/>
      <c r="W208" s="32"/>
      <c r="X208" s="32"/>
      <c r="Y208" s="32"/>
      <c r="Z208" s="32"/>
      <c r="AA208" s="32"/>
      <c r="AB208" s="32"/>
      <c r="AC208" s="32"/>
      <c r="AD208" s="32"/>
      <c r="AE208" s="32"/>
      <c r="AF208" s="32"/>
      <c r="AG208" s="32"/>
      <c r="AH208" s="32"/>
      <c r="AI208" s="32"/>
    </row>
    <row r="209" spans="1:35" s="33" customFormat="1" hidden="1">
      <c r="A209" s="30" t="s">
        <v>140</v>
      </c>
      <c r="B209" s="30">
        <v>620</v>
      </c>
      <c r="C209" s="30" t="s">
        <v>638</v>
      </c>
      <c r="D209" s="31">
        <f>INDEX(asluku!C$6:C$325,MATCH('Lausuntopyyntö Kunnallisha'!$B$9:$B$303,asluku!$A$6:$A$325,0),1,1)</f>
        <v>2997</v>
      </c>
      <c r="E209" s="30" t="s">
        <v>14</v>
      </c>
      <c r="F209" s="25" t="str">
        <f t="shared" si="3"/>
        <v>alle 10 000</v>
      </c>
      <c r="G209" s="30"/>
      <c r="H209" s="30"/>
      <c r="I209" s="30"/>
      <c r="J209" s="30"/>
      <c r="K209" s="30"/>
      <c r="L209" s="30"/>
      <c r="M209" s="30"/>
      <c r="N209" s="30"/>
      <c r="O209" s="30"/>
      <c r="P209" s="32"/>
      <c r="Q209" s="32"/>
      <c r="R209" s="32"/>
      <c r="S209" s="32"/>
      <c r="T209" s="32"/>
      <c r="U209" s="32"/>
      <c r="V209" s="32"/>
      <c r="W209" s="32"/>
      <c r="X209" s="32"/>
      <c r="Y209" s="32"/>
      <c r="Z209" s="32"/>
      <c r="AA209" s="32"/>
      <c r="AB209" s="32"/>
      <c r="AC209" s="32"/>
      <c r="AD209" s="32"/>
      <c r="AE209" s="32"/>
      <c r="AF209" s="32"/>
      <c r="AG209" s="32"/>
      <c r="AH209" s="32"/>
      <c r="AI209" s="32"/>
    </row>
    <row r="210" spans="1:35" s="33" customFormat="1" hidden="1">
      <c r="A210" s="30" t="s">
        <v>562</v>
      </c>
      <c r="B210" s="30">
        <v>623</v>
      </c>
      <c r="C210" s="30" t="s">
        <v>848</v>
      </c>
      <c r="D210" s="31">
        <f>INDEX(asluku!C$6:C$325,MATCH('Lausuntopyyntö Kunnallisha'!$B$9:$B$303,asluku!$A$6:$A$325,0),1,1)</f>
        <v>2419</v>
      </c>
      <c r="E210" s="30" t="s">
        <v>77</v>
      </c>
      <c r="F210" s="25" t="str">
        <f t="shared" si="3"/>
        <v>alle 10 000</v>
      </c>
      <c r="G210" s="30" t="s">
        <v>546</v>
      </c>
      <c r="H210" s="30"/>
      <c r="I210" s="30"/>
      <c r="J210" s="30"/>
      <c r="K210" s="30"/>
      <c r="L210" s="30"/>
      <c r="M210" s="30"/>
      <c r="N210" s="30"/>
      <c r="O210" s="30"/>
      <c r="P210" s="32"/>
      <c r="Q210" s="32"/>
      <c r="R210" s="32"/>
      <c r="S210" s="32"/>
      <c r="T210" s="32"/>
      <c r="U210" s="32"/>
      <c r="V210" s="32"/>
      <c r="W210" s="32"/>
      <c r="X210" s="32"/>
      <c r="Y210" s="32"/>
      <c r="Z210" s="32"/>
      <c r="AA210" s="32"/>
      <c r="AB210" s="32"/>
      <c r="AC210" s="32"/>
      <c r="AD210" s="32"/>
      <c r="AE210" s="32"/>
      <c r="AF210" s="32"/>
      <c r="AG210" s="32"/>
      <c r="AH210" s="32"/>
      <c r="AI210" s="32"/>
    </row>
    <row r="211" spans="1:35" s="33" customFormat="1" hidden="1">
      <c r="A211" s="30" t="s">
        <v>179</v>
      </c>
      <c r="B211" s="30">
        <v>624</v>
      </c>
      <c r="C211" s="30" t="s">
        <v>658</v>
      </c>
      <c r="D211" s="31">
        <f>INDEX(asluku!C$6:C$325,MATCH('Lausuntopyyntö Kunnallisha'!$B$9:$B$303,asluku!$A$6:$A$325,0),1,1)</f>
        <v>5372</v>
      </c>
      <c r="E211" s="30" t="s">
        <v>65</v>
      </c>
      <c r="F211" s="25" t="str">
        <f t="shared" si="3"/>
        <v>alle 10 000</v>
      </c>
      <c r="G211" s="30" t="s">
        <v>180</v>
      </c>
      <c r="H211" s="30"/>
      <c r="I211" s="30"/>
      <c r="J211" s="30"/>
      <c r="K211" s="30"/>
      <c r="L211" s="30"/>
      <c r="M211" s="30"/>
      <c r="N211" s="30"/>
      <c r="O211" s="30"/>
      <c r="P211" s="32"/>
      <c r="Q211" s="32"/>
      <c r="R211" s="32"/>
      <c r="S211" s="32"/>
      <c r="T211" s="32"/>
      <c r="U211" s="32"/>
      <c r="V211" s="32"/>
      <c r="W211" s="32"/>
      <c r="X211" s="32"/>
      <c r="Y211" s="32"/>
      <c r="Z211" s="32"/>
      <c r="AA211" s="32"/>
      <c r="AB211" s="32"/>
      <c r="AC211" s="32"/>
      <c r="AD211" s="32"/>
      <c r="AE211" s="32"/>
      <c r="AF211" s="32"/>
      <c r="AG211" s="32"/>
      <c r="AH211" s="32"/>
      <c r="AI211" s="32"/>
    </row>
    <row r="212" spans="1:35" s="33" customFormat="1" hidden="1">
      <c r="A212" s="30"/>
      <c r="B212" s="30">
        <v>626</v>
      </c>
      <c r="C212" s="30" t="s">
        <v>887</v>
      </c>
      <c r="D212" s="31">
        <f>INDEX(asluku!C$6:C$325,MATCH('Lausuntopyyntö Kunnallisha'!$B$9:$B$303,asluku!$A$6:$A$325,0),1,1)</f>
        <v>5887</v>
      </c>
      <c r="E212" s="30" t="s">
        <v>20</v>
      </c>
      <c r="F212" s="25" t="str">
        <f t="shared" si="3"/>
        <v>alle 10 000</v>
      </c>
      <c r="G212" s="30" t="s">
        <v>933</v>
      </c>
      <c r="H212" s="30"/>
      <c r="I212" s="30"/>
      <c r="J212" s="30"/>
      <c r="K212" s="30"/>
      <c r="L212" s="30"/>
      <c r="M212" s="30"/>
      <c r="N212" s="30"/>
      <c r="O212" s="30"/>
      <c r="P212" s="32"/>
      <c r="Q212" s="32"/>
      <c r="R212" s="32"/>
      <c r="S212" s="32"/>
      <c r="T212" s="32"/>
      <c r="U212" s="32"/>
      <c r="V212" s="32"/>
      <c r="W212" s="32"/>
      <c r="X212" s="32"/>
      <c r="Y212" s="32"/>
      <c r="Z212" s="32"/>
      <c r="AA212" s="32"/>
      <c r="AB212" s="32"/>
      <c r="AC212" s="32"/>
      <c r="AD212" s="32"/>
      <c r="AE212" s="32"/>
      <c r="AF212" s="32"/>
      <c r="AG212" s="32"/>
      <c r="AH212" s="32"/>
      <c r="AI212" s="32"/>
    </row>
    <row r="213" spans="1:35" s="33" customFormat="1" hidden="1">
      <c r="A213" s="30" t="s">
        <v>199</v>
      </c>
      <c r="B213" s="30">
        <v>630</v>
      </c>
      <c r="C213" s="30" t="s">
        <v>668</v>
      </c>
      <c r="D213" s="31">
        <f>INDEX(asluku!C$6:C$325,MATCH('Lausuntopyyntö Kunnallisha'!$B$9:$B$303,asluku!$A$6:$A$325,0),1,1)</f>
        <v>1584</v>
      </c>
      <c r="E213" s="30" t="s">
        <v>20</v>
      </c>
      <c r="F213" s="25" t="str">
        <f t="shared" si="3"/>
        <v>alle 10 000</v>
      </c>
      <c r="G213" s="30" t="s">
        <v>200</v>
      </c>
      <c r="H213" s="30"/>
      <c r="I213" s="30"/>
      <c r="J213" s="30"/>
      <c r="K213" s="30"/>
      <c r="L213" s="30"/>
      <c r="M213" s="30"/>
      <c r="N213" s="30"/>
      <c r="O213" s="30"/>
      <c r="P213" s="32"/>
      <c r="Q213" s="32"/>
      <c r="R213" s="32"/>
      <c r="S213" s="32"/>
      <c r="T213" s="32"/>
      <c r="U213" s="32"/>
      <c r="V213" s="32"/>
      <c r="W213" s="32"/>
      <c r="X213" s="32"/>
      <c r="Y213" s="32"/>
      <c r="Z213" s="32"/>
      <c r="AA213" s="32"/>
      <c r="AB213" s="32"/>
      <c r="AC213" s="32"/>
      <c r="AD213" s="32"/>
      <c r="AE213" s="32"/>
      <c r="AF213" s="32"/>
      <c r="AG213" s="32"/>
      <c r="AH213" s="32"/>
      <c r="AI213" s="32"/>
    </row>
    <row r="214" spans="1:35" s="33" customFormat="1" hidden="1">
      <c r="A214" s="30" t="s">
        <v>101</v>
      </c>
      <c r="B214" s="30">
        <v>631</v>
      </c>
      <c r="C214" s="30" t="s">
        <v>618</v>
      </c>
      <c r="D214" s="31">
        <f>INDEX(asluku!C$6:C$325,MATCH('Lausuntopyyntö Kunnallisha'!$B$9:$B$303,asluku!$A$6:$A$325,0),1,1)</f>
        <v>2206</v>
      </c>
      <c r="E214" s="30" t="s">
        <v>87</v>
      </c>
      <c r="F214" s="25" t="str">
        <f t="shared" si="3"/>
        <v>alle 10 000</v>
      </c>
      <c r="G214" s="30" t="s">
        <v>102</v>
      </c>
      <c r="H214" s="30"/>
      <c r="I214" s="30"/>
      <c r="J214" s="30"/>
      <c r="K214" s="30"/>
      <c r="L214" s="30"/>
      <c r="M214" s="30"/>
      <c r="N214" s="30"/>
      <c r="O214" s="30"/>
      <c r="P214" s="32"/>
      <c r="Q214" s="32"/>
      <c r="R214" s="32"/>
      <c r="S214" s="32"/>
      <c r="T214" s="32"/>
      <c r="U214" s="32"/>
      <c r="V214" s="32"/>
      <c r="W214" s="32"/>
      <c r="X214" s="32"/>
      <c r="Y214" s="32"/>
      <c r="Z214" s="32"/>
      <c r="AA214" s="32"/>
      <c r="AB214" s="32"/>
      <c r="AC214" s="32"/>
      <c r="AD214" s="32"/>
      <c r="AE214" s="32"/>
      <c r="AF214" s="32"/>
      <c r="AG214" s="32"/>
      <c r="AH214" s="32"/>
      <c r="AI214" s="32"/>
    </row>
    <row r="215" spans="1:35" s="33" customFormat="1" hidden="1">
      <c r="A215" s="30" t="s">
        <v>167</v>
      </c>
      <c r="B215" s="30">
        <v>635</v>
      </c>
      <c r="C215" s="30" t="s">
        <v>652</v>
      </c>
      <c r="D215" s="31">
        <f>INDEX(asluku!C$6:C$325,MATCH('Lausuntopyyntö Kunnallisha'!$B$9:$B$303,asluku!$A$6:$A$325,0),1,1)</f>
        <v>6882</v>
      </c>
      <c r="E215" s="30" t="s">
        <v>55</v>
      </c>
      <c r="F215" s="25" t="str">
        <f t="shared" si="3"/>
        <v>alle 10 000</v>
      </c>
      <c r="G215" s="30" t="s">
        <v>168</v>
      </c>
      <c r="H215" s="30"/>
      <c r="I215" s="30"/>
      <c r="J215" s="30"/>
      <c r="K215" s="30"/>
      <c r="L215" s="30"/>
      <c r="M215" s="30"/>
      <c r="N215" s="30"/>
      <c r="O215" s="30"/>
      <c r="P215" s="32"/>
      <c r="Q215" s="32"/>
      <c r="R215" s="32"/>
      <c r="S215" s="32"/>
      <c r="T215" s="32"/>
      <c r="U215" s="32"/>
      <c r="V215" s="32"/>
      <c r="W215" s="32"/>
      <c r="X215" s="32"/>
      <c r="Y215" s="32"/>
      <c r="Z215" s="32"/>
      <c r="AA215" s="32"/>
      <c r="AB215" s="32"/>
      <c r="AC215" s="32"/>
      <c r="AD215" s="32"/>
      <c r="AE215" s="32"/>
      <c r="AF215" s="32"/>
      <c r="AG215" s="32"/>
      <c r="AH215" s="32"/>
      <c r="AI215" s="32"/>
    </row>
    <row r="216" spans="1:35" s="33" customFormat="1" hidden="1">
      <c r="A216" s="30" t="s">
        <v>234</v>
      </c>
      <c r="B216" s="30">
        <v>636</v>
      </c>
      <c r="C216" s="30" t="s">
        <v>686</v>
      </c>
      <c r="D216" s="31">
        <f>INDEX(asluku!C$6:C$325,MATCH('Lausuntopyyntö Kunnallisha'!$B$9:$B$303,asluku!$A$6:$A$325,0),1,1)</f>
        <v>8474</v>
      </c>
      <c r="E216" s="30" t="s">
        <v>87</v>
      </c>
      <c r="F216" s="25" t="str">
        <f t="shared" si="3"/>
        <v>alle 10 000</v>
      </c>
      <c r="G216" s="30"/>
      <c r="H216" s="30"/>
      <c r="I216" s="30"/>
      <c r="J216" s="30"/>
      <c r="K216" s="30"/>
      <c r="L216" s="30"/>
      <c r="M216" s="30"/>
      <c r="N216" s="30"/>
      <c r="O216" s="30"/>
      <c r="P216" s="32"/>
      <c r="Q216" s="32"/>
      <c r="R216" s="32"/>
      <c r="S216" s="32"/>
      <c r="T216" s="32"/>
      <c r="U216" s="32"/>
      <c r="V216" s="32"/>
      <c r="W216" s="32"/>
      <c r="X216" s="32"/>
      <c r="Y216" s="32"/>
      <c r="Z216" s="32"/>
      <c r="AA216" s="32"/>
      <c r="AB216" s="32"/>
      <c r="AC216" s="32"/>
      <c r="AD216" s="32"/>
      <c r="AE216" s="32"/>
      <c r="AF216" s="32"/>
      <c r="AG216" s="32"/>
      <c r="AH216" s="32"/>
      <c r="AI216" s="32"/>
    </row>
    <row r="217" spans="1:35" s="33" customFormat="1" hidden="1">
      <c r="A217" s="30" t="s">
        <v>197</v>
      </c>
      <c r="B217" s="30">
        <v>678</v>
      </c>
      <c r="C217" s="30" t="s">
        <v>667</v>
      </c>
      <c r="D217" s="31">
        <f>INDEX(asluku!C$6:C$325,MATCH('Lausuntopyyntö Kunnallisha'!$B$9:$B$303,asluku!$A$6:$A$325,0),1,1)</f>
        <v>22593</v>
      </c>
      <c r="E217" s="30" t="s">
        <v>20</v>
      </c>
      <c r="F217" s="25" t="str">
        <f t="shared" si="3"/>
        <v>10 000-49 999</v>
      </c>
      <c r="G217" s="30" t="s">
        <v>198</v>
      </c>
      <c r="H217" s="30"/>
      <c r="I217" s="30"/>
      <c r="J217" s="30"/>
      <c r="K217" s="30"/>
      <c r="L217" s="30"/>
      <c r="M217" s="30"/>
      <c r="N217" s="30"/>
      <c r="O217" s="30"/>
      <c r="P217" s="32"/>
      <c r="Q217" s="32"/>
      <c r="R217" s="32"/>
      <c r="S217" s="32"/>
      <c r="T217" s="32"/>
      <c r="U217" s="32"/>
      <c r="V217" s="32"/>
      <c r="W217" s="32"/>
      <c r="X217" s="32"/>
      <c r="Y217" s="32"/>
      <c r="Z217" s="32"/>
      <c r="AA217" s="32"/>
      <c r="AB217" s="32"/>
      <c r="AC217" s="32"/>
      <c r="AD217" s="32"/>
      <c r="AE217" s="32"/>
      <c r="AF217" s="32"/>
      <c r="AG217" s="32"/>
      <c r="AH217" s="32"/>
      <c r="AI217" s="32"/>
    </row>
    <row r="218" spans="1:35" s="33" customFormat="1" hidden="1">
      <c r="A218" s="30" t="s">
        <v>268</v>
      </c>
      <c r="B218" s="30">
        <v>710</v>
      </c>
      <c r="C218" s="30" t="s">
        <v>704</v>
      </c>
      <c r="D218" s="31">
        <f>INDEX(asluku!C$6:C$325,MATCH('Lausuntopyyntö Kunnallisha'!$B$9:$B$303,asluku!$A$6:$A$325,0),1,1)</f>
        <v>28959</v>
      </c>
      <c r="E218" s="30" t="s">
        <v>11</v>
      </c>
      <c r="F218" s="25" t="str">
        <f t="shared" si="3"/>
        <v>10 000-49 999</v>
      </c>
      <c r="G218" s="30" t="s">
        <v>269</v>
      </c>
      <c r="H218" s="30"/>
      <c r="I218" s="30"/>
      <c r="J218" s="30"/>
      <c r="K218" s="30"/>
      <c r="L218" s="30"/>
      <c r="M218" s="30"/>
      <c r="N218" s="30"/>
      <c r="O218" s="30"/>
      <c r="P218" s="32"/>
      <c r="Q218" s="32"/>
      <c r="R218" s="32"/>
      <c r="S218" s="32"/>
      <c r="T218" s="32"/>
      <c r="U218" s="32"/>
      <c r="V218" s="32"/>
      <c r="W218" s="32"/>
      <c r="X218" s="32"/>
      <c r="Y218" s="32"/>
      <c r="Z218" s="32"/>
      <c r="AA218" s="32"/>
      <c r="AB218" s="32"/>
      <c r="AC218" s="32"/>
      <c r="AD218" s="32"/>
      <c r="AE218" s="32"/>
      <c r="AF218" s="32"/>
      <c r="AG218" s="32"/>
      <c r="AH218" s="32"/>
      <c r="AI218" s="32"/>
    </row>
    <row r="219" spans="1:35" s="33" customFormat="1" hidden="1">
      <c r="A219" s="30" t="s">
        <v>169</v>
      </c>
      <c r="B219" s="30">
        <v>680</v>
      </c>
      <c r="C219" s="30" t="s">
        <v>653</v>
      </c>
      <c r="D219" s="31">
        <f>INDEX(asluku!C$6:C$325,MATCH('Lausuntopyyntö Kunnallisha'!$B$9:$B$303,asluku!$A$6:$A$325,0),1,1)</f>
        <v>24559</v>
      </c>
      <c r="E219" s="30" t="s">
        <v>87</v>
      </c>
      <c r="F219" s="25" t="str">
        <f t="shared" si="3"/>
        <v>10 000-49 999</v>
      </c>
      <c r="G219" s="30" t="s">
        <v>170</v>
      </c>
      <c r="H219" s="30"/>
      <c r="I219" s="30"/>
      <c r="J219" s="30"/>
      <c r="K219" s="30"/>
      <c r="L219" s="30"/>
      <c r="M219" s="30"/>
      <c r="N219" s="30"/>
      <c r="O219" s="30"/>
      <c r="P219" s="32"/>
      <c r="Q219" s="32"/>
      <c r="R219" s="32"/>
      <c r="S219" s="32"/>
      <c r="T219" s="32"/>
      <c r="U219" s="32"/>
      <c r="V219" s="32"/>
      <c r="W219" s="32"/>
      <c r="X219" s="32"/>
      <c r="Y219" s="32"/>
      <c r="Z219" s="32"/>
      <c r="AA219" s="32"/>
      <c r="AB219" s="32"/>
      <c r="AC219" s="32"/>
      <c r="AD219" s="32"/>
      <c r="AE219" s="32"/>
      <c r="AF219" s="32"/>
      <c r="AG219" s="32"/>
      <c r="AH219" s="32"/>
      <c r="AI219" s="32"/>
    </row>
    <row r="220" spans="1:35" s="33" customFormat="1" hidden="1">
      <c r="A220" s="30" t="s">
        <v>247</v>
      </c>
      <c r="B220" s="30">
        <v>681</v>
      </c>
      <c r="C220" s="30" t="s">
        <v>693</v>
      </c>
      <c r="D220" s="31">
        <f>INDEX(asluku!C$6:C$325,MATCH('Lausuntopyyntö Kunnallisha'!$B$9:$B$303,asluku!$A$6:$A$325,0),1,1)</f>
        <v>3949</v>
      </c>
      <c r="E220" s="30" t="s">
        <v>77</v>
      </c>
      <c r="F220" s="25" t="str">
        <f t="shared" si="3"/>
        <v>alle 10 000</v>
      </c>
      <c r="G220" s="30" t="s">
        <v>248</v>
      </c>
      <c r="H220" s="30"/>
      <c r="I220" s="30"/>
      <c r="J220" s="30"/>
      <c r="K220" s="30"/>
      <c r="L220" s="30"/>
      <c r="M220" s="30"/>
      <c r="N220" s="30"/>
      <c r="O220" s="30"/>
      <c r="P220" s="32"/>
      <c r="Q220" s="32"/>
      <c r="R220" s="32"/>
      <c r="S220" s="32"/>
      <c r="T220" s="32"/>
      <c r="U220" s="32"/>
      <c r="V220" s="32"/>
      <c r="W220" s="32"/>
      <c r="X220" s="32"/>
      <c r="Y220" s="32"/>
      <c r="Z220" s="32"/>
      <c r="AA220" s="32"/>
      <c r="AB220" s="32"/>
      <c r="AC220" s="32"/>
      <c r="AD220" s="32"/>
      <c r="AE220" s="32"/>
      <c r="AF220" s="32"/>
      <c r="AG220" s="32"/>
      <c r="AH220" s="32"/>
      <c r="AI220" s="32"/>
    </row>
    <row r="221" spans="1:35" s="41" customFormat="1">
      <c r="A221" s="36" t="s">
        <v>113</v>
      </c>
      <c r="B221" s="36">
        <v>683</v>
      </c>
      <c r="C221" s="36" t="s">
        <v>624</v>
      </c>
      <c r="D221" s="37">
        <f>INDEX(asluku!C$6:C$325,MATCH('Lausuntopyyntö Kunnallisha'!$B$9:$B$303,asluku!$A$6:$A$325,0),1,1)</f>
        <v>4262</v>
      </c>
      <c r="E221" s="36" t="s">
        <v>48</v>
      </c>
      <c r="F221" s="38" t="str">
        <f t="shared" si="3"/>
        <v>alle 10 000</v>
      </c>
      <c r="G221" s="39" t="s">
        <v>114</v>
      </c>
      <c r="H221" s="36"/>
      <c r="I221" s="36"/>
      <c r="J221" s="36"/>
      <c r="K221" s="36"/>
      <c r="L221" s="36"/>
      <c r="M221" s="36"/>
      <c r="N221" s="36"/>
      <c r="O221" s="36"/>
      <c r="P221" s="40"/>
      <c r="Q221" s="40"/>
      <c r="R221" s="40"/>
      <c r="S221" s="40"/>
      <c r="T221" s="40"/>
      <c r="U221" s="40"/>
      <c r="V221" s="40"/>
      <c r="W221" s="40"/>
      <c r="X221" s="40"/>
      <c r="Y221" s="40"/>
      <c r="Z221" s="40"/>
      <c r="AA221" s="40"/>
      <c r="AB221" s="40"/>
      <c r="AC221" s="40"/>
      <c r="AD221" s="40"/>
      <c r="AE221" s="40"/>
      <c r="AF221" s="40"/>
      <c r="AG221" s="40"/>
      <c r="AH221" s="40"/>
      <c r="AI221" s="40"/>
    </row>
    <row r="222" spans="1:35" s="41" customFormat="1">
      <c r="A222" s="36" t="s">
        <v>22</v>
      </c>
      <c r="B222" s="36">
        <v>684</v>
      </c>
      <c r="C222" s="36" t="s">
        <v>583</v>
      </c>
      <c r="D222" s="37">
        <f>INDEX(asluku!C$6:C$325,MATCH('Lausuntopyyntö Kunnallisha'!$B$9:$B$303,asluku!$A$6:$A$325,0),1,1)</f>
        <v>39820</v>
      </c>
      <c r="E222" s="36" t="s">
        <v>23</v>
      </c>
      <c r="F222" s="38" t="str">
        <f t="shared" si="3"/>
        <v>10 000-49 999</v>
      </c>
      <c r="G222" s="36" t="s">
        <v>24</v>
      </c>
      <c r="H222" s="36"/>
      <c r="I222" s="36"/>
      <c r="J222" s="36"/>
      <c r="K222" s="36"/>
      <c r="L222" s="36"/>
      <c r="M222" s="36"/>
      <c r="N222" s="36"/>
      <c r="O222" s="36"/>
      <c r="P222" s="40"/>
      <c r="Q222" s="40"/>
      <c r="R222" s="40"/>
      <c r="S222" s="40"/>
      <c r="T222" s="40"/>
      <c r="U222" s="40"/>
      <c r="V222" s="40"/>
      <c r="W222" s="40"/>
      <c r="X222" s="40"/>
      <c r="Y222" s="40"/>
      <c r="Z222" s="40"/>
      <c r="AA222" s="40"/>
      <c r="AB222" s="40"/>
      <c r="AC222" s="40"/>
      <c r="AD222" s="40"/>
      <c r="AE222" s="40"/>
      <c r="AF222" s="40"/>
      <c r="AG222" s="40"/>
      <c r="AH222" s="40"/>
      <c r="AI222" s="40"/>
    </row>
    <row r="223" spans="1:35" s="41" customFormat="1">
      <c r="A223" s="36" t="s">
        <v>241</v>
      </c>
      <c r="B223" s="36">
        <v>686</v>
      </c>
      <c r="C223" s="36" t="s">
        <v>690</v>
      </c>
      <c r="D223" s="37">
        <f>INDEX(asluku!C$6:C$325,MATCH('Lausuntopyyntö Kunnallisha'!$B$9:$B$303,asluku!$A$6:$A$325,0),1,1)</f>
        <v>3481</v>
      </c>
      <c r="E223" s="36" t="s">
        <v>38</v>
      </c>
      <c r="F223" s="38" t="str">
        <f t="shared" si="3"/>
        <v>alle 10 000</v>
      </c>
      <c r="G223" s="36" t="s">
        <v>242</v>
      </c>
      <c r="H223" s="36"/>
      <c r="I223" s="36"/>
      <c r="J223" s="36"/>
      <c r="K223" s="36"/>
      <c r="L223" s="36"/>
      <c r="M223" s="36"/>
      <c r="N223" s="36"/>
      <c r="O223" s="36"/>
      <c r="P223" s="40"/>
      <c r="Q223" s="40"/>
      <c r="R223" s="40"/>
      <c r="S223" s="40"/>
      <c r="T223" s="40"/>
      <c r="U223" s="40"/>
      <c r="V223" s="40"/>
      <c r="W223" s="40"/>
      <c r="X223" s="40"/>
      <c r="Y223" s="40"/>
      <c r="Z223" s="40"/>
      <c r="AA223" s="40"/>
      <c r="AB223" s="40"/>
      <c r="AC223" s="40"/>
      <c r="AD223" s="40"/>
      <c r="AE223" s="40"/>
      <c r="AF223" s="40"/>
      <c r="AG223" s="40"/>
      <c r="AH223" s="40"/>
      <c r="AI223" s="40"/>
    </row>
    <row r="224" spans="1:35" s="41" customFormat="1">
      <c r="A224" s="36" t="s">
        <v>431</v>
      </c>
      <c r="B224" s="36">
        <v>689</v>
      </c>
      <c r="C224" s="36" t="s">
        <v>788</v>
      </c>
      <c r="D224" s="37">
        <f>INDEX(asluku!C$6:C$325,MATCH('Lausuntopyyntö Kunnallisha'!$B$9:$B$303,asluku!$A$6:$A$325,0),1,1)</f>
        <v>3832</v>
      </c>
      <c r="E224" s="36" t="s">
        <v>8</v>
      </c>
      <c r="F224" s="38" t="str">
        <f t="shared" si="3"/>
        <v>alle 10 000</v>
      </c>
      <c r="G224" s="36" t="s">
        <v>432</v>
      </c>
      <c r="H224" s="36"/>
      <c r="I224" s="36"/>
      <c r="J224" s="36"/>
      <c r="K224" s="36"/>
      <c r="L224" s="36"/>
      <c r="M224" s="36"/>
      <c r="N224" s="36"/>
      <c r="O224" s="36"/>
      <c r="P224" s="40"/>
      <c r="Q224" s="40"/>
      <c r="R224" s="40"/>
      <c r="S224" s="40"/>
      <c r="T224" s="40"/>
      <c r="U224" s="40"/>
      <c r="V224" s="40"/>
      <c r="W224" s="40"/>
      <c r="X224" s="40"/>
      <c r="Y224" s="40"/>
      <c r="Z224" s="40"/>
      <c r="AA224" s="40"/>
      <c r="AB224" s="40"/>
      <c r="AC224" s="40"/>
      <c r="AD224" s="40"/>
      <c r="AE224" s="40"/>
      <c r="AF224" s="40"/>
      <c r="AG224" s="40"/>
      <c r="AH224" s="40"/>
      <c r="AI224" s="40"/>
    </row>
    <row r="225" spans="1:35" s="41" customFormat="1">
      <c r="A225" s="36" t="s">
        <v>34</v>
      </c>
      <c r="B225" s="36">
        <v>694</v>
      </c>
      <c r="C225" s="36" t="s">
        <v>588</v>
      </c>
      <c r="D225" s="37">
        <f>INDEX(asluku!C$6:C$325,MATCH('Lausuntopyyntö Kunnallisha'!$B$9:$B$303,asluku!$A$6:$A$325,0),1,1)</f>
        <v>29018</v>
      </c>
      <c r="E225" s="36" t="s">
        <v>35</v>
      </c>
      <c r="F225" s="38" t="str">
        <f t="shared" si="3"/>
        <v>10 000-49 999</v>
      </c>
      <c r="G225" s="39" t="s">
        <v>36</v>
      </c>
      <c r="H225" s="36"/>
      <c r="I225" s="36"/>
      <c r="J225" s="36"/>
      <c r="K225" s="36"/>
      <c r="L225" s="36"/>
      <c r="M225" s="36"/>
      <c r="N225" s="36"/>
      <c r="O225" s="36"/>
      <c r="P225" s="40"/>
      <c r="Q225" s="40"/>
      <c r="R225" s="40"/>
      <c r="S225" s="40"/>
      <c r="T225" s="40"/>
      <c r="U225" s="40"/>
      <c r="V225" s="40"/>
      <c r="W225" s="40"/>
      <c r="X225" s="40"/>
      <c r="Y225" s="40"/>
      <c r="Z225" s="40"/>
      <c r="AA225" s="40"/>
      <c r="AB225" s="40"/>
      <c r="AC225" s="40"/>
      <c r="AD225" s="40"/>
      <c r="AE225" s="40"/>
      <c r="AF225" s="40"/>
      <c r="AG225" s="40"/>
      <c r="AH225" s="40"/>
      <c r="AI225" s="40"/>
    </row>
    <row r="226" spans="1:35" s="41" customFormat="1">
      <c r="A226" s="36" t="s">
        <v>566</v>
      </c>
      <c r="B226" s="36">
        <v>696</v>
      </c>
      <c r="C226" s="36" t="s">
        <v>852</v>
      </c>
      <c r="D226" s="37">
        <f>INDEX(asluku!C$6:C$325,MATCH('Lausuntopyyntö Kunnallisha'!$B$9:$B$303,asluku!$A$6:$A$325,0),1,1)</f>
        <v>4839</v>
      </c>
      <c r="E226" s="36" t="s">
        <v>77</v>
      </c>
      <c r="F226" s="38" t="str">
        <f t="shared" si="3"/>
        <v>alle 10 000</v>
      </c>
      <c r="G226" s="39" t="s">
        <v>550</v>
      </c>
      <c r="H226" s="36"/>
      <c r="I226" s="36"/>
      <c r="J226" s="36"/>
      <c r="K226" s="36"/>
      <c r="L226" s="36"/>
      <c r="M226" s="36"/>
      <c r="N226" s="36"/>
      <c r="O226" s="36"/>
      <c r="P226" s="40"/>
      <c r="Q226" s="40"/>
      <c r="R226" s="40"/>
      <c r="S226" s="40"/>
      <c r="T226" s="40"/>
      <c r="U226" s="40"/>
      <c r="V226" s="40"/>
      <c r="W226" s="40"/>
      <c r="X226" s="40"/>
      <c r="Y226" s="40"/>
      <c r="Z226" s="40"/>
      <c r="AA226" s="40"/>
      <c r="AB226" s="40"/>
      <c r="AC226" s="40"/>
      <c r="AD226" s="40"/>
      <c r="AE226" s="40"/>
      <c r="AF226" s="40"/>
      <c r="AG226" s="40"/>
      <c r="AH226" s="40"/>
      <c r="AI226" s="40"/>
    </row>
    <row r="227" spans="1:35" s="41" customFormat="1">
      <c r="A227" s="36" t="s">
        <v>290</v>
      </c>
      <c r="B227" s="36">
        <v>697</v>
      </c>
      <c r="C227" s="36" t="s">
        <v>715</v>
      </c>
      <c r="D227" s="37">
        <f>INDEX(asluku!C$6:C$325,MATCH('Lausuntopyyntö Kunnallisha'!$B$9:$B$303,asluku!$A$6:$A$325,0),1,1)</f>
        <v>1489</v>
      </c>
      <c r="E227" s="36" t="s">
        <v>14</v>
      </c>
      <c r="F227" s="38" t="str">
        <f t="shared" si="3"/>
        <v>alle 10 000</v>
      </c>
      <c r="G227" s="36" t="s">
        <v>291</v>
      </c>
      <c r="H227" s="36"/>
      <c r="I227" s="36"/>
      <c r="J227" s="36"/>
      <c r="K227" s="36"/>
      <c r="L227" s="36"/>
      <c r="M227" s="36"/>
      <c r="N227" s="36"/>
      <c r="O227" s="36"/>
      <c r="P227" s="40"/>
      <c r="Q227" s="40"/>
      <c r="R227" s="40"/>
      <c r="S227" s="40"/>
      <c r="T227" s="40"/>
      <c r="U227" s="40"/>
      <c r="V227" s="40"/>
      <c r="W227" s="40"/>
      <c r="X227" s="40"/>
      <c r="Y227" s="40"/>
      <c r="Z227" s="40"/>
      <c r="AA227" s="40"/>
      <c r="AB227" s="40"/>
      <c r="AC227" s="40"/>
      <c r="AD227" s="40"/>
      <c r="AE227" s="40"/>
      <c r="AF227" s="40"/>
      <c r="AG227" s="40"/>
      <c r="AH227" s="40"/>
      <c r="AI227" s="40"/>
    </row>
    <row r="228" spans="1:35" s="41" customFormat="1">
      <c r="A228" s="36" t="s">
        <v>577</v>
      </c>
      <c r="B228" s="36">
        <v>698</v>
      </c>
      <c r="C228" s="36" t="s">
        <v>863</v>
      </c>
      <c r="D228" s="37">
        <f>INDEX(asluku!C$6:C$325,MATCH('Lausuntopyyntö Kunnallisha'!$B$9:$B$303,asluku!$A$6:$A$325,0),1,1)</f>
        <v>60637</v>
      </c>
      <c r="E228" s="36" t="s">
        <v>48</v>
      </c>
      <c r="F228" s="38" t="str">
        <f t="shared" si="3"/>
        <v>50 000-99 999</v>
      </c>
      <c r="G228" s="39" t="s">
        <v>560</v>
      </c>
      <c r="H228" s="36"/>
      <c r="I228" s="36"/>
      <c r="J228" s="36"/>
      <c r="K228" s="36"/>
      <c r="L228" s="36"/>
      <c r="M228" s="36"/>
      <c r="N228" s="36"/>
      <c r="O228" s="36"/>
      <c r="P228" s="40"/>
      <c r="Q228" s="40"/>
      <c r="R228" s="40"/>
      <c r="S228" s="40"/>
      <c r="T228" s="40"/>
      <c r="U228" s="40"/>
      <c r="V228" s="40"/>
      <c r="W228" s="40"/>
      <c r="X228" s="40"/>
      <c r="Y228" s="40"/>
      <c r="Z228" s="40"/>
      <c r="AA228" s="40"/>
      <c r="AB228" s="40"/>
      <c r="AC228" s="40"/>
      <c r="AD228" s="40"/>
      <c r="AE228" s="40"/>
      <c r="AF228" s="40"/>
      <c r="AG228" s="40"/>
      <c r="AH228" s="40"/>
      <c r="AI228" s="40"/>
    </row>
    <row r="229" spans="1:35" s="41" customFormat="1">
      <c r="A229" s="36" t="s">
        <v>524</v>
      </c>
      <c r="B229" s="36">
        <v>702</v>
      </c>
      <c r="C229" s="36" t="s">
        <v>836</v>
      </c>
      <c r="D229" s="37">
        <f>INDEX(asluku!C$6:C$325,MATCH('Lausuntopyyntö Kunnallisha'!$B$9:$B$303,asluku!$A$6:$A$325,0),1,1)</f>
        <v>4940</v>
      </c>
      <c r="E229" s="36" t="s">
        <v>55</v>
      </c>
      <c r="F229" s="38" t="str">
        <f t="shared" si="3"/>
        <v>alle 10 000</v>
      </c>
      <c r="G229" s="36" t="s">
        <v>525</v>
      </c>
      <c r="H229" s="36"/>
      <c r="I229" s="36"/>
      <c r="J229" s="36"/>
      <c r="K229" s="36"/>
      <c r="L229" s="36"/>
      <c r="M229" s="36"/>
      <c r="N229" s="36"/>
      <c r="O229" s="36"/>
      <c r="P229" s="40"/>
      <c r="Q229" s="40"/>
      <c r="R229" s="40"/>
      <c r="S229" s="40"/>
      <c r="T229" s="40"/>
      <c r="U229" s="40"/>
      <c r="V229" s="40"/>
      <c r="W229" s="40"/>
      <c r="X229" s="40"/>
      <c r="Y229" s="40"/>
      <c r="Z229" s="40"/>
      <c r="AA229" s="40"/>
      <c r="AB229" s="40"/>
      <c r="AC229" s="40"/>
      <c r="AD229" s="40"/>
      <c r="AE229" s="40"/>
      <c r="AF229" s="40"/>
      <c r="AG229" s="40"/>
      <c r="AH229" s="40"/>
      <c r="AI229" s="40"/>
    </row>
    <row r="230" spans="1:35" s="41" customFormat="1">
      <c r="A230" s="36" t="s">
        <v>91</v>
      </c>
      <c r="B230" s="36">
        <v>707</v>
      </c>
      <c r="C230" s="36" t="s">
        <v>613</v>
      </c>
      <c r="D230" s="37">
        <f>INDEX(asluku!C$6:C$325,MATCH('Lausuntopyyntö Kunnallisha'!$B$9:$B$303,asluku!$A$6:$A$325,0),1,1)</f>
        <v>2532</v>
      </c>
      <c r="E230" s="36" t="s">
        <v>17</v>
      </c>
      <c r="F230" s="38" t="str">
        <f t="shared" si="3"/>
        <v>alle 10 000</v>
      </c>
      <c r="G230" s="39" t="s">
        <v>92</v>
      </c>
      <c r="H230" s="36"/>
      <c r="I230" s="36"/>
      <c r="J230" s="36"/>
      <c r="K230" s="36"/>
      <c r="L230" s="36"/>
      <c r="M230" s="36"/>
      <c r="N230" s="36"/>
      <c r="O230" s="36"/>
      <c r="P230" s="40"/>
      <c r="Q230" s="40"/>
      <c r="R230" s="40"/>
      <c r="S230" s="40"/>
      <c r="T230" s="40"/>
      <c r="U230" s="40"/>
      <c r="V230" s="40"/>
      <c r="W230" s="40"/>
      <c r="X230" s="40"/>
      <c r="Y230" s="40"/>
      <c r="Z230" s="40"/>
      <c r="AA230" s="40"/>
      <c r="AB230" s="40"/>
      <c r="AC230" s="40"/>
      <c r="AD230" s="40"/>
      <c r="AE230" s="40"/>
      <c r="AF230" s="40"/>
      <c r="AG230" s="40"/>
      <c r="AH230" s="40"/>
      <c r="AI230" s="40"/>
    </row>
    <row r="231" spans="1:35" s="41" customFormat="1">
      <c r="A231" s="36" t="s">
        <v>397</v>
      </c>
      <c r="B231" s="36">
        <v>729</v>
      </c>
      <c r="C231" s="36" t="s">
        <v>771</v>
      </c>
      <c r="D231" s="37">
        <f>INDEX(asluku!C$6:C$325,MATCH('Lausuntopyyntö Kunnallisha'!$B$9:$B$303,asluku!$A$6:$A$325,0),1,1)</f>
        <v>10380</v>
      </c>
      <c r="E231" s="36" t="s">
        <v>99</v>
      </c>
      <c r="F231" s="38" t="str">
        <f t="shared" si="3"/>
        <v>10 000-49 999</v>
      </c>
      <c r="G231" s="36" t="s">
        <v>398</v>
      </c>
      <c r="H231" s="36"/>
      <c r="I231" s="36"/>
      <c r="J231" s="36"/>
      <c r="K231" s="36"/>
      <c r="L231" s="36"/>
      <c r="M231" s="36"/>
      <c r="N231" s="36"/>
      <c r="O231" s="36"/>
      <c r="P231" s="40"/>
      <c r="Q231" s="40"/>
      <c r="R231" s="40"/>
      <c r="S231" s="40"/>
      <c r="T231" s="40"/>
      <c r="U231" s="40"/>
      <c r="V231" s="40"/>
      <c r="W231" s="40"/>
      <c r="X231" s="40"/>
      <c r="Y231" s="40"/>
      <c r="Z231" s="40"/>
      <c r="AA231" s="40"/>
      <c r="AB231" s="40"/>
      <c r="AC231" s="40"/>
      <c r="AD231" s="40"/>
      <c r="AE231" s="40"/>
      <c r="AF231" s="40"/>
      <c r="AG231" s="40"/>
      <c r="AH231" s="40"/>
      <c r="AI231" s="40"/>
    </row>
    <row r="232" spans="1:35" s="41" customFormat="1">
      <c r="A232" s="36" t="s">
        <v>338</v>
      </c>
      <c r="B232" s="36">
        <v>732</v>
      </c>
      <c r="C232" s="36" t="s">
        <v>740</v>
      </c>
      <c r="D232" s="37">
        <f>INDEX(asluku!C$6:C$325,MATCH('Lausuntopyyntö Kunnallisha'!$B$9:$B$303,asluku!$A$6:$A$325,0),1,1)</f>
        <v>4052</v>
      </c>
      <c r="E232" s="36" t="s">
        <v>48</v>
      </c>
      <c r="F232" s="38" t="str">
        <f t="shared" si="3"/>
        <v>alle 10 000</v>
      </c>
      <c r="G232" s="39" t="s">
        <v>339</v>
      </c>
      <c r="H232" s="36"/>
      <c r="I232" s="36"/>
      <c r="J232" s="36"/>
      <c r="K232" s="36"/>
      <c r="L232" s="36"/>
      <c r="M232" s="36"/>
      <c r="N232" s="36"/>
      <c r="O232" s="36"/>
      <c r="P232" s="40"/>
      <c r="Q232" s="40"/>
      <c r="R232" s="40"/>
      <c r="S232" s="40"/>
      <c r="T232" s="40"/>
      <c r="U232" s="40"/>
      <c r="V232" s="40"/>
      <c r="W232" s="40"/>
      <c r="X232" s="40"/>
      <c r="Y232" s="40"/>
      <c r="Z232" s="40"/>
      <c r="AA232" s="40"/>
      <c r="AB232" s="40"/>
      <c r="AC232" s="40"/>
      <c r="AD232" s="40"/>
      <c r="AE232" s="40"/>
      <c r="AF232" s="40"/>
      <c r="AG232" s="40"/>
      <c r="AH232" s="40"/>
      <c r="AI232" s="40"/>
    </row>
    <row r="233" spans="1:35" s="41" customFormat="1" ht="12" customHeight="1">
      <c r="A233" s="36" t="s">
        <v>459</v>
      </c>
      <c r="B233" s="36">
        <v>734</v>
      </c>
      <c r="C233" s="36" t="s">
        <v>803</v>
      </c>
      <c r="D233" s="37">
        <f>INDEX(asluku!C$6:C$325,MATCH('Lausuntopyyntö Kunnallisha'!$B$9:$B$303,asluku!$A$6:$A$325,0),1,1)</f>
        <v>55283</v>
      </c>
      <c r="E233" s="36" t="s">
        <v>87</v>
      </c>
      <c r="F233" s="38" t="str">
        <f t="shared" si="3"/>
        <v>50 000-99 999</v>
      </c>
      <c r="G233" s="39" t="s">
        <v>460</v>
      </c>
      <c r="H233" s="36"/>
      <c r="I233" s="36"/>
      <c r="J233" s="36"/>
      <c r="K233" s="36"/>
      <c r="L233" s="36"/>
      <c r="M233" s="36"/>
      <c r="N233" s="36"/>
      <c r="O233" s="36"/>
      <c r="P233" s="40"/>
      <c r="Q233" s="40"/>
      <c r="R233" s="40"/>
      <c r="S233" s="40"/>
      <c r="T233" s="40"/>
      <c r="U233" s="40"/>
      <c r="V233" s="40"/>
      <c r="W233" s="40"/>
      <c r="X233" s="40"/>
      <c r="Y233" s="40"/>
      <c r="Z233" s="40"/>
      <c r="AA233" s="40"/>
      <c r="AB233" s="40"/>
      <c r="AC233" s="40"/>
      <c r="AD233" s="40"/>
      <c r="AE233" s="40"/>
      <c r="AF233" s="40"/>
      <c r="AG233" s="40"/>
      <c r="AH233" s="40"/>
      <c r="AI233" s="40"/>
    </row>
    <row r="234" spans="1:35" s="41" customFormat="1">
      <c r="A234" s="36" t="s">
        <v>362</v>
      </c>
      <c r="B234" s="36">
        <v>790</v>
      </c>
      <c r="C234" s="36" t="s">
        <v>753</v>
      </c>
      <c r="D234" s="37">
        <f>INDEX(asluku!C$6:C$325,MATCH('Lausuntopyyntö Kunnallisha'!$B$9:$B$303,asluku!$A$6:$A$325,0),1,1)</f>
        <v>24498</v>
      </c>
      <c r="E234" s="36" t="s">
        <v>55</v>
      </c>
      <c r="F234" s="38" t="str">
        <f t="shared" si="3"/>
        <v>10 000-49 999</v>
      </c>
      <c r="G234" s="39" t="s">
        <v>363</v>
      </c>
      <c r="H234" s="36"/>
      <c r="I234" s="36"/>
      <c r="J234" s="36"/>
      <c r="K234" s="36"/>
      <c r="L234" s="36"/>
      <c r="M234" s="36"/>
      <c r="N234" s="36"/>
      <c r="O234" s="36"/>
      <c r="P234" s="40"/>
      <c r="Q234" s="40"/>
      <c r="R234" s="40"/>
      <c r="S234" s="40"/>
      <c r="T234" s="40"/>
      <c r="U234" s="40"/>
      <c r="V234" s="40"/>
      <c r="W234" s="40"/>
      <c r="X234" s="40"/>
      <c r="Y234" s="40"/>
      <c r="Z234" s="40"/>
      <c r="AA234" s="40"/>
      <c r="AB234" s="40"/>
      <c r="AC234" s="40"/>
      <c r="AD234" s="40"/>
      <c r="AE234" s="40"/>
      <c r="AF234" s="40"/>
      <c r="AG234" s="40"/>
      <c r="AH234" s="40"/>
      <c r="AI234" s="40"/>
    </row>
    <row r="235" spans="1:35" s="41" customFormat="1">
      <c r="A235" s="36" t="s">
        <v>327</v>
      </c>
      <c r="B235" s="36">
        <v>738</v>
      </c>
      <c r="C235" s="36" t="s">
        <v>734</v>
      </c>
      <c r="D235" s="37">
        <f>INDEX(asluku!C$6:C$325,MATCH('Lausuntopyyntö Kunnallisha'!$B$9:$B$303,asluku!$A$6:$A$325,0),1,1)</f>
        <v>3043</v>
      </c>
      <c r="E235" s="36" t="s">
        <v>87</v>
      </c>
      <c r="F235" s="38" t="str">
        <f t="shared" si="3"/>
        <v>alle 10 000</v>
      </c>
      <c r="G235" s="36"/>
      <c r="H235" s="36"/>
      <c r="I235" s="36"/>
      <c r="J235" s="36"/>
      <c r="K235" s="36"/>
      <c r="L235" s="36"/>
      <c r="M235" s="36"/>
      <c r="N235" s="36"/>
      <c r="O235" s="36"/>
      <c r="P235" s="40"/>
      <c r="Q235" s="40"/>
      <c r="R235" s="40"/>
      <c r="S235" s="40"/>
      <c r="T235" s="40"/>
      <c r="U235" s="40"/>
      <c r="V235" s="40"/>
      <c r="W235" s="40"/>
      <c r="X235" s="40"/>
      <c r="Y235" s="40"/>
      <c r="Z235" s="40"/>
      <c r="AA235" s="40"/>
      <c r="AB235" s="40"/>
      <c r="AC235" s="40"/>
      <c r="AD235" s="40"/>
      <c r="AE235" s="40"/>
      <c r="AF235" s="40"/>
      <c r="AG235" s="40"/>
      <c r="AH235" s="40"/>
      <c r="AI235" s="40"/>
    </row>
    <row r="236" spans="1:35" s="41" customFormat="1">
      <c r="A236" s="36" t="s">
        <v>76</v>
      </c>
      <c r="B236" s="36">
        <v>740</v>
      </c>
      <c r="C236" s="36" t="s">
        <v>606</v>
      </c>
      <c r="D236" s="37">
        <f>INDEX(asluku!C$6:C$325,MATCH('Lausuntopyyntö Kunnallisha'!$B$9:$B$303,asluku!$A$6:$A$325,0),1,1)</f>
        <v>27585</v>
      </c>
      <c r="E236" s="36" t="s">
        <v>77</v>
      </c>
      <c r="F236" s="38" t="str">
        <f t="shared" si="3"/>
        <v>10 000-49 999</v>
      </c>
      <c r="G236" s="36" t="s">
        <v>78</v>
      </c>
      <c r="H236" s="36"/>
      <c r="I236" s="36"/>
      <c r="J236" s="36"/>
      <c r="K236" s="36"/>
      <c r="L236" s="36"/>
      <c r="M236" s="36"/>
      <c r="N236" s="36"/>
      <c r="O236" s="36"/>
      <c r="P236" s="40"/>
      <c r="Q236" s="40"/>
      <c r="R236" s="40"/>
      <c r="S236" s="40"/>
      <c r="T236" s="40"/>
      <c r="U236" s="40"/>
      <c r="V236" s="40"/>
      <c r="W236" s="40"/>
      <c r="X236" s="40"/>
      <c r="Y236" s="40"/>
      <c r="Z236" s="40"/>
      <c r="AA236" s="40"/>
      <c r="AB236" s="40"/>
      <c r="AC236" s="40"/>
      <c r="AD236" s="40"/>
      <c r="AE236" s="40"/>
      <c r="AF236" s="40"/>
      <c r="AG236" s="40"/>
      <c r="AH236" s="40"/>
      <c r="AI236" s="40"/>
    </row>
    <row r="237" spans="1:35" s="41" customFormat="1">
      <c r="A237" s="36" t="s">
        <v>128</v>
      </c>
      <c r="B237" s="36">
        <v>742</v>
      </c>
      <c r="C237" s="36" t="s">
        <v>632</v>
      </c>
      <c r="D237" s="37">
        <f>INDEX(asluku!C$6:C$325,MATCH('Lausuntopyyntö Kunnallisha'!$B$9:$B$303,asluku!$A$6:$A$325,0),1,1)</f>
        <v>1156</v>
      </c>
      <c r="E237" s="36" t="s">
        <v>48</v>
      </c>
      <c r="F237" s="38" t="str">
        <f t="shared" si="3"/>
        <v>alle 10 000</v>
      </c>
      <c r="G237" s="39" t="s">
        <v>129</v>
      </c>
      <c r="H237" s="36"/>
      <c r="I237" s="36"/>
      <c r="J237" s="36"/>
      <c r="K237" s="36"/>
      <c r="L237" s="36"/>
      <c r="M237" s="36"/>
      <c r="N237" s="36"/>
      <c r="O237" s="36"/>
      <c r="P237" s="40"/>
      <c r="Q237" s="40"/>
      <c r="R237" s="40"/>
      <c r="S237" s="40"/>
      <c r="T237" s="40"/>
      <c r="U237" s="40"/>
      <c r="V237" s="40"/>
      <c r="W237" s="40"/>
      <c r="X237" s="40"/>
      <c r="Y237" s="40"/>
      <c r="Z237" s="40"/>
      <c r="AA237" s="40"/>
      <c r="AB237" s="40"/>
      <c r="AC237" s="40"/>
      <c r="AD237" s="40"/>
      <c r="AE237" s="40"/>
      <c r="AF237" s="40"/>
      <c r="AG237" s="40"/>
      <c r="AH237" s="40"/>
      <c r="AI237" s="40"/>
    </row>
    <row r="238" spans="1:35" s="41" customFormat="1">
      <c r="A238" s="36" t="s">
        <v>561</v>
      </c>
      <c r="B238" s="36">
        <v>743</v>
      </c>
      <c r="C238" s="36" t="s">
        <v>847</v>
      </c>
      <c r="D238" s="37">
        <f>INDEX(asluku!C$6:C$325,MATCH('Lausuntopyyntö Kunnallisha'!$B$9:$B$303,asluku!$A$6:$A$325,0),1,1)</f>
        <v>58703</v>
      </c>
      <c r="E238" s="36" t="s">
        <v>30</v>
      </c>
      <c r="F238" s="38" t="str">
        <f t="shared" si="3"/>
        <v>50 000-99 999</v>
      </c>
      <c r="G238" s="39" t="s">
        <v>545</v>
      </c>
      <c r="H238" s="36"/>
      <c r="I238" s="36"/>
      <c r="J238" s="36"/>
      <c r="K238" s="36"/>
      <c r="L238" s="36"/>
      <c r="M238" s="36"/>
      <c r="N238" s="36"/>
      <c r="O238" s="36"/>
      <c r="P238" s="40"/>
      <c r="Q238" s="40"/>
      <c r="R238" s="40"/>
      <c r="S238" s="40"/>
      <c r="T238" s="40"/>
      <c r="U238" s="40"/>
      <c r="V238" s="40"/>
      <c r="W238" s="40"/>
      <c r="X238" s="40"/>
      <c r="Y238" s="40"/>
      <c r="Z238" s="40"/>
      <c r="AA238" s="40"/>
      <c r="AB238" s="40"/>
      <c r="AC238" s="40"/>
      <c r="AD238" s="40"/>
      <c r="AE238" s="40"/>
      <c r="AF238" s="40"/>
      <c r="AG238" s="40"/>
      <c r="AH238" s="40"/>
      <c r="AI238" s="40"/>
    </row>
    <row r="239" spans="1:35" s="41" customFormat="1">
      <c r="A239" s="36" t="s">
        <v>123</v>
      </c>
      <c r="B239" s="36">
        <v>746</v>
      </c>
      <c r="C239" s="36" t="s">
        <v>629</v>
      </c>
      <c r="D239" s="37">
        <f>INDEX(asluku!C$6:C$325,MATCH('Lausuntopyyntö Kunnallisha'!$B$9:$B$303,asluku!$A$6:$A$325,0),1,1)</f>
        <v>5285</v>
      </c>
      <c r="E239" s="36" t="s">
        <v>20</v>
      </c>
      <c r="F239" s="38" t="str">
        <f t="shared" si="3"/>
        <v>alle 10 000</v>
      </c>
      <c r="G239" s="36" t="s">
        <v>124</v>
      </c>
      <c r="H239" s="36"/>
      <c r="I239" s="36"/>
      <c r="J239" s="36"/>
      <c r="K239" s="36"/>
      <c r="L239" s="36"/>
      <c r="M239" s="36"/>
      <c r="N239" s="36"/>
      <c r="O239" s="36"/>
      <c r="P239" s="40"/>
      <c r="Q239" s="40"/>
      <c r="R239" s="40"/>
      <c r="S239" s="40"/>
      <c r="T239" s="40"/>
      <c r="U239" s="40"/>
      <c r="V239" s="40"/>
      <c r="W239" s="40"/>
      <c r="X239" s="40"/>
      <c r="Y239" s="40"/>
      <c r="Z239" s="40"/>
      <c r="AA239" s="40"/>
      <c r="AB239" s="40"/>
      <c r="AC239" s="40"/>
      <c r="AD239" s="40"/>
      <c r="AE239" s="40"/>
      <c r="AF239" s="40"/>
      <c r="AG239" s="40"/>
      <c r="AH239" s="40"/>
      <c r="AI239" s="40"/>
    </row>
    <row r="240" spans="1:35" s="41" customFormat="1">
      <c r="A240" s="36" t="s">
        <v>138</v>
      </c>
      <c r="B240" s="36">
        <v>747</v>
      </c>
      <c r="C240" s="36" t="s">
        <v>637</v>
      </c>
      <c r="D240" s="37">
        <f>INDEX(asluku!C$6:C$325,MATCH('Lausuntopyyntö Kunnallisha'!$B$9:$B$303,asluku!$A$6:$A$325,0),1,1)</f>
        <v>1661</v>
      </c>
      <c r="E240" s="36" t="s">
        <v>23</v>
      </c>
      <c r="F240" s="38" t="str">
        <f t="shared" si="3"/>
        <v>alle 10 000</v>
      </c>
      <c r="G240" s="36" t="s">
        <v>139</v>
      </c>
      <c r="H240" s="36"/>
      <c r="I240" s="36"/>
      <c r="J240" s="36"/>
      <c r="K240" s="36"/>
      <c r="L240" s="36"/>
      <c r="M240" s="36"/>
      <c r="N240" s="36"/>
      <c r="O240" s="36"/>
      <c r="P240" s="40"/>
      <c r="Q240" s="40"/>
      <c r="R240" s="40"/>
      <c r="S240" s="40"/>
      <c r="T240" s="40"/>
      <c r="U240" s="40"/>
      <c r="V240" s="40"/>
      <c r="W240" s="40"/>
      <c r="X240" s="40"/>
      <c r="Y240" s="40"/>
      <c r="Z240" s="40"/>
      <c r="AA240" s="40"/>
      <c r="AB240" s="40"/>
      <c r="AC240" s="40"/>
      <c r="AD240" s="40"/>
      <c r="AE240" s="40"/>
      <c r="AF240" s="40"/>
      <c r="AG240" s="40"/>
      <c r="AH240" s="40"/>
      <c r="AI240" s="40"/>
    </row>
    <row r="241" spans="1:35" s="41" customFormat="1">
      <c r="A241" s="36" t="s">
        <v>136</v>
      </c>
      <c r="B241" s="36">
        <v>748</v>
      </c>
      <c r="C241" s="36" t="s">
        <v>636</v>
      </c>
      <c r="D241" s="37">
        <f>INDEX(asluku!C$6:C$325,MATCH('Lausuntopyyntö Kunnallisha'!$B$9:$B$303,asluku!$A$6:$A$325,0),1,1)</f>
        <v>5639</v>
      </c>
      <c r="E241" s="36" t="s">
        <v>20</v>
      </c>
      <c r="F241" s="38" t="str">
        <f t="shared" si="3"/>
        <v>alle 10 000</v>
      </c>
      <c r="G241" s="39" t="s">
        <v>137</v>
      </c>
      <c r="H241" s="36"/>
      <c r="I241" s="36"/>
      <c r="J241" s="36"/>
      <c r="K241" s="36"/>
      <c r="L241" s="36"/>
      <c r="M241" s="36"/>
      <c r="N241" s="36"/>
      <c r="O241" s="36"/>
      <c r="P241" s="40"/>
      <c r="Q241" s="40"/>
      <c r="R241" s="40"/>
      <c r="S241" s="40"/>
      <c r="T241" s="40"/>
      <c r="U241" s="40"/>
      <c r="V241" s="40"/>
      <c r="W241" s="40"/>
      <c r="X241" s="40"/>
      <c r="Y241" s="40"/>
      <c r="Z241" s="40"/>
      <c r="AA241" s="40"/>
      <c r="AB241" s="40"/>
      <c r="AC241" s="40"/>
      <c r="AD241" s="40"/>
      <c r="AE241" s="40"/>
      <c r="AF241" s="40"/>
      <c r="AG241" s="40"/>
      <c r="AH241" s="40"/>
      <c r="AI241" s="40"/>
    </row>
    <row r="242" spans="1:35" s="41" customFormat="1">
      <c r="A242" s="36" t="s">
        <v>171</v>
      </c>
      <c r="B242" s="36">
        <v>791</v>
      </c>
      <c r="C242" s="36" t="s">
        <v>654</v>
      </c>
      <c r="D242" s="37">
        <f>INDEX(asluku!C$6:C$325,MATCH('Lausuntopyyntö Kunnallisha'!$B$9:$B$303,asluku!$A$6:$A$325,0),1,1)</f>
        <v>6061</v>
      </c>
      <c r="E242" s="36" t="s">
        <v>20</v>
      </c>
      <c r="F242" s="38" t="str">
        <f t="shared" si="3"/>
        <v>alle 10 000</v>
      </c>
      <c r="G242" s="36" t="s">
        <v>172</v>
      </c>
      <c r="H242" s="36"/>
      <c r="I242" s="36"/>
      <c r="J242" s="36"/>
      <c r="K242" s="36"/>
      <c r="L242" s="36"/>
      <c r="M242" s="36"/>
      <c r="N242" s="36"/>
      <c r="O242" s="36"/>
      <c r="P242" s="40"/>
      <c r="Q242" s="40"/>
      <c r="R242" s="40"/>
      <c r="S242" s="40"/>
      <c r="T242" s="40"/>
      <c r="U242" s="40"/>
      <c r="V242" s="40"/>
      <c r="W242" s="40"/>
      <c r="X242" s="40"/>
      <c r="Y242" s="40"/>
      <c r="Z242" s="40"/>
      <c r="AA242" s="40"/>
      <c r="AB242" s="40"/>
      <c r="AC242" s="40"/>
      <c r="AD242" s="40"/>
      <c r="AE242" s="40"/>
      <c r="AF242" s="40"/>
      <c r="AG242" s="40"/>
      <c r="AH242" s="40"/>
      <c r="AI242" s="40"/>
    </row>
    <row r="243" spans="1:35" s="41" customFormat="1">
      <c r="A243" s="36" t="s">
        <v>378</v>
      </c>
      <c r="B243" s="36">
        <v>749</v>
      </c>
      <c r="C243" s="36" t="s">
        <v>761</v>
      </c>
      <c r="D243" s="37">
        <f>INDEX(asluku!C$6:C$325,MATCH('Lausuntopyyntö Kunnallisha'!$B$9:$B$303,asluku!$A$6:$A$325,0),1,1)</f>
        <v>21311</v>
      </c>
      <c r="E243" s="36" t="s">
        <v>38</v>
      </c>
      <c r="F243" s="38" t="str">
        <f t="shared" si="3"/>
        <v>10 000-49 999</v>
      </c>
      <c r="G243" s="39" t="s">
        <v>379</v>
      </c>
      <c r="H243" s="36"/>
      <c r="I243" s="36"/>
      <c r="J243" s="36"/>
      <c r="K243" s="36"/>
      <c r="L243" s="36"/>
      <c r="M243" s="36"/>
      <c r="N243" s="36"/>
      <c r="O243" s="36"/>
      <c r="P243" s="40"/>
      <c r="Q243" s="40"/>
      <c r="R243" s="40"/>
      <c r="S243" s="40"/>
      <c r="T243" s="40"/>
      <c r="U243" s="40"/>
      <c r="V243" s="40"/>
      <c r="W243" s="40"/>
      <c r="X243" s="40"/>
      <c r="Y243" s="40"/>
      <c r="Z243" s="40"/>
      <c r="AA243" s="40"/>
      <c r="AB243" s="40"/>
      <c r="AC243" s="40"/>
      <c r="AD243" s="40"/>
      <c r="AE243" s="40"/>
      <c r="AF243" s="40"/>
      <c r="AG243" s="40"/>
      <c r="AH243" s="40"/>
      <c r="AI243" s="40"/>
    </row>
    <row r="244" spans="1:35" s="41" customFormat="1">
      <c r="A244" s="36" t="s">
        <v>260</v>
      </c>
      <c r="B244" s="36">
        <v>751</v>
      </c>
      <c r="C244" s="36" t="s">
        <v>700</v>
      </c>
      <c r="D244" s="37">
        <f>INDEX(asluku!C$6:C$325,MATCH('Lausuntopyyntö Kunnallisha'!$B$9:$B$303,asluku!$A$6:$A$325,0),1,1)</f>
        <v>3441</v>
      </c>
      <c r="E244" s="36" t="s">
        <v>48</v>
      </c>
      <c r="F244" s="38" t="str">
        <f t="shared" si="3"/>
        <v>alle 10 000</v>
      </c>
      <c r="G244" s="36" t="s">
        <v>261</v>
      </c>
      <c r="H244" s="36"/>
      <c r="I244" s="36"/>
      <c r="J244" s="36"/>
      <c r="K244" s="36"/>
      <c r="L244" s="36"/>
      <c r="M244" s="36"/>
      <c r="N244" s="36"/>
      <c r="O244" s="36"/>
      <c r="P244" s="40"/>
      <c r="Q244" s="40"/>
      <c r="R244" s="40"/>
      <c r="S244" s="40"/>
      <c r="T244" s="40"/>
      <c r="U244" s="40"/>
      <c r="V244" s="40"/>
      <c r="W244" s="40"/>
      <c r="X244" s="40"/>
      <c r="Y244" s="40"/>
      <c r="Z244" s="40"/>
      <c r="AA244" s="40"/>
      <c r="AB244" s="40"/>
      <c r="AC244" s="40"/>
      <c r="AD244" s="40"/>
      <c r="AE244" s="40"/>
      <c r="AF244" s="40"/>
      <c r="AG244" s="40"/>
      <c r="AH244" s="40"/>
      <c r="AI244" s="40"/>
    </row>
    <row r="245" spans="1:35" s="41" customFormat="1">
      <c r="A245" s="36" t="s">
        <v>366</v>
      </c>
      <c r="B245" s="36">
        <v>753</v>
      </c>
      <c r="C245" s="36" t="s">
        <v>755</v>
      </c>
      <c r="D245" s="37">
        <f>INDEX(asluku!C$6:C$325,MATCH('Lausuntopyyntö Kunnallisha'!$B$9:$B$303,asluku!$A$6:$A$325,0),1,1)</f>
        <v>18526</v>
      </c>
      <c r="E245" s="36" t="s">
        <v>11</v>
      </c>
      <c r="F245" s="38" t="str">
        <f t="shared" si="3"/>
        <v>10 000-49 999</v>
      </c>
      <c r="G245" s="39" t="s">
        <v>367</v>
      </c>
      <c r="H245" s="36"/>
      <c r="I245" s="36"/>
      <c r="J245" s="36"/>
      <c r="K245" s="36"/>
      <c r="L245" s="36"/>
      <c r="M245" s="36"/>
      <c r="N245" s="36"/>
      <c r="O245" s="36"/>
      <c r="P245" s="40"/>
      <c r="Q245" s="40"/>
      <c r="R245" s="40"/>
      <c r="S245" s="40"/>
      <c r="T245" s="40"/>
      <c r="U245" s="40"/>
      <c r="V245" s="40"/>
      <c r="W245" s="40"/>
      <c r="X245" s="40"/>
      <c r="Y245" s="40"/>
      <c r="Z245" s="40"/>
      <c r="AA245" s="40"/>
      <c r="AB245" s="40"/>
      <c r="AC245" s="40"/>
      <c r="AD245" s="40"/>
      <c r="AE245" s="40"/>
      <c r="AF245" s="40"/>
      <c r="AG245" s="40"/>
      <c r="AH245" s="40"/>
      <c r="AI245" s="40"/>
    </row>
    <row r="246" spans="1:35" s="41" customFormat="1">
      <c r="A246" s="40" t="s">
        <v>929</v>
      </c>
      <c r="B246" s="40">
        <v>755</v>
      </c>
      <c r="C246" s="40" t="s">
        <v>893</v>
      </c>
      <c r="D246" s="37">
        <f>INDEX(asluku!C$6:C$325,MATCH('Lausuntopyyntö Kunnallisha'!$B$9:$B$303,asluku!$A$6:$A$325,0),1,1)</f>
        <v>6148</v>
      </c>
      <c r="E246" s="40" t="s">
        <v>11</v>
      </c>
      <c r="F246" s="38" t="str">
        <f t="shared" si="3"/>
        <v>alle 10 000</v>
      </c>
      <c r="G246" s="36" t="s">
        <v>931</v>
      </c>
      <c r="H246" s="36"/>
      <c r="I246" s="36"/>
      <c r="J246" s="36"/>
      <c r="K246" s="36"/>
      <c r="L246" s="36"/>
      <c r="M246" s="36"/>
      <c r="N246" s="36"/>
      <c r="O246" s="36"/>
      <c r="P246" s="40"/>
      <c r="Q246" s="40"/>
      <c r="R246" s="40"/>
      <c r="S246" s="40"/>
      <c r="T246" s="40"/>
      <c r="U246" s="40"/>
      <c r="V246" s="40"/>
      <c r="W246" s="40"/>
      <c r="X246" s="40"/>
      <c r="Y246" s="40"/>
      <c r="Z246" s="40"/>
      <c r="AA246" s="40"/>
      <c r="AB246" s="40"/>
      <c r="AC246" s="40"/>
      <c r="AD246" s="40"/>
      <c r="AE246" s="40"/>
      <c r="AF246" s="40"/>
      <c r="AG246" s="40"/>
      <c r="AH246" s="40"/>
      <c r="AI246" s="40"/>
    </row>
    <row r="247" spans="1:35" s="41" customFormat="1">
      <c r="A247" s="36" t="s">
        <v>264</v>
      </c>
      <c r="B247" s="36">
        <v>758</v>
      </c>
      <c r="C247" s="36" t="s">
        <v>702</v>
      </c>
      <c r="D247" s="37">
        <f>INDEX(asluku!C$6:C$325,MATCH('Lausuntopyyntö Kunnallisha'!$B$9:$B$303,asluku!$A$6:$A$325,0),1,1)</f>
        <v>8806</v>
      </c>
      <c r="E247" s="36" t="s">
        <v>48</v>
      </c>
      <c r="F247" s="38" t="str">
        <f t="shared" si="3"/>
        <v>alle 10 000</v>
      </c>
      <c r="G247" s="36" t="s">
        <v>265</v>
      </c>
      <c r="H247" s="36"/>
      <c r="I247" s="36"/>
      <c r="J247" s="36"/>
      <c r="K247" s="36"/>
      <c r="L247" s="36"/>
      <c r="M247" s="36"/>
      <c r="N247" s="36"/>
      <c r="O247" s="36"/>
      <c r="P247" s="40"/>
      <c r="Q247" s="40"/>
      <c r="R247" s="40"/>
      <c r="S247" s="40"/>
      <c r="T247" s="40"/>
      <c r="U247" s="40"/>
      <c r="V247" s="40"/>
      <c r="W247" s="40"/>
      <c r="X247" s="40"/>
      <c r="Y247" s="40"/>
      <c r="Z247" s="40"/>
      <c r="AA247" s="40"/>
      <c r="AB247" s="40"/>
      <c r="AC247" s="40"/>
      <c r="AD247" s="40"/>
      <c r="AE247" s="40"/>
      <c r="AF247" s="40"/>
      <c r="AG247" s="40"/>
      <c r="AH247" s="40"/>
      <c r="AI247" s="40"/>
    </row>
    <row r="248" spans="1:35" s="41" customFormat="1">
      <c r="A248" s="36" t="s">
        <v>29</v>
      </c>
      <c r="B248" s="36">
        <v>759</v>
      </c>
      <c r="C248" s="36" t="s">
        <v>586</v>
      </c>
      <c r="D248" s="37">
        <f>INDEX(asluku!C$6:C$325,MATCH('Lausuntopyyntö Kunnallisha'!$B$9:$B$303,asluku!$A$6:$A$325,0),1,1)</f>
        <v>2360</v>
      </c>
      <c r="E248" s="36" t="s">
        <v>30</v>
      </c>
      <c r="F248" s="38" t="str">
        <f t="shared" si="3"/>
        <v>alle 10 000</v>
      </c>
      <c r="G248" s="39" t="s">
        <v>31</v>
      </c>
      <c r="H248" s="36"/>
      <c r="I248" s="36"/>
      <c r="J248" s="36"/>
      <c r="K248" s="36"/>
      <c r="L248" s="36"/>
      <c r="M248" s="36"/>
      <c r="N248" s="36"/>
      <c r="O248" s="36"/>
      <c r="P248" s="40"/>
      <c r="Q248" s="40"/>
      <c r="R248" s="40"/>
      <c r="S248" s="40"/>
      <c r="T248" s="40"/>
      <c r="U248" s="40"/>
      <c r="V248" s="40"/>
      <c r="W248" s="40"/>
      <c r="X248" s="40"/>
      <c r="Y248" s="40"/>
      <c r="Z248" s="40"/>
      <c r="AA248" s="40"/>
      <c r="AB248" s="40"/>
      <c r="AC248" s="40"/>
      <c r="AD248" s="40"/>
      <c r="AE248" s="40"/>
      <c r="AF248" s="40"/>
      <c r="AG248" s="40"/>
      <c r="AH248" s="40"/>
      <c r="AI248" s="40"/>
    </row>
    <row r="249" spans="1:35" s="41" customFormat="1">
      <c r="A249" s="36" t="s">
        <v>437</v>
      </c>
      <c r="B249" s="36">
        <v>761</v>
      </c>
      <c r="C249" s="36" t="s">
        <v>791</v>
      </c>
      <c r="D249" s="37">
        <f>INDEX(asluku!C$6:C$325,MATCH('Lausuntopyyntö Kunnallisha'!$B$9:$B$303,asluku!$A$6:$A$325,0),1,1)</f>
        <v>9268</v>
      </c>
      <c r="E249" s="36" t="s">
        <v>87</v>
      </c>
      <c r="F249" s="38" t="str">
        <f t="shared" si="3"/>
        <v>alle 10 000</v>
      </c>
      <c r="G249" s="36" t="s">
        <v>438</v>
      </c>
      <c r="H249" s="36"/>
      <c r="I249" s="36"/>
      <c r="J249" s="36"/>
      <c r="K249" s="36"/>
      <c r="L249" s="36"/>
      <c r="M249" s="36"/>
      <c r="N249" s="36"/>
      <c r="O249" s="36"/>
      <c r="P249" s="40"/>
      <c r="Q249" s="40"/>
      <c r="R249" s="40"/>
      <c r="S249" s="40"/>
      <c r="T249" s="40"/>
      <c r="U249" s="40"/>
      <c r="V249" s="40"/>
      <c r="W249" s="40"/>
      <c r="X249" s="40"/>
      <c r="Y249" s="40"/>
      <c r="Z249" s="40"/>
      <c r="AA249" s="40"/>
      <c r="AB249" s="40"/>
      <c r="AC249" s="40"/>
      <c r="AD249" s="40"/>
      <c r="AE249" s="40"/>
      <c r="AF249" s="40"/>
      <c r="AG249" s="40"/>
      <c r="AH249" s="40"/>
      <c r="AI249" s="40"/>
    </row>
    <row r="250" spans="1:35" s="41" customFormat="1">
      <c r="A250" s="36" t="s">
        <v>570</v>
      </c>
      <c r="B250" s="36">
        <v>762</v>
      </c>
      <c r="C250" s="36" t="s">
        <v>856</v>
      </c>
      <c r="D250" s="37">
        <f>INDEX(asluku!C$6:C$325,MATCH('Lausuntopyyntö Kunnallisha'!$B$9:$B$303,asluku!$A$6:$A$325,0),1,1)</f>
        <v>4600</v>
      </c>
      <c r="E250" s="36" t="s">
        <v>38</v>
      </c>
      <c r="F250" s="38" t="str">
        <f t="shared" si="3"/>
        <v>alle 10 000</v>
      </c>
      <c r="G250" s="39" t="s">
        <v>554</v>
      </c>
      <c r="H250" s="36"/>
      <c r="I250" s="36"/>
      <c r="J250" s="36"/>
      <c r="K250" s="36"/>
      <c r="L250" s="36"/>
      <c r="M250" s="36"/>
      <c r="N250" s="36"/>
      <c r="O250" s="36"/>
      <c r="P250" s="40"/>
      <c r="Q250" s="40"/>
      <c r="R250" s="40"/>
      <c r="S250" s="40"/>
      <c r="T250" s="40"/>
      <c r="U250" s="40"/>
      <c r="V250" s="40"/>
      <c r="W250" s="40"/>
      <c r="X250" s="40"/>
      <c r="Y250" s="40"/>
      <c r="Z250" s="40"/>
      <c r="AA250" s="40"/>
      <c r="AB250" s="40"/>
      <c r="AC250" s="40"/>
      <c r="AD250" s="40"/>
      <c r="AE250" s="40"/>
      <c r="AF250" s="40"/>
      <c r="AG250" s="40"/>
      <c r="AH250" s="40"/>
      <c r="AI250" s="40"/>
    </row>
    <row r="251" spans="1:35" s="41" customFormat="1">
      <c r="A251" s="36" t="s">
        <v>45</v>
      </c>
      <c r="B251" s="36">
        <v>765</v>
      </c>
      <c r="C251" s="36" t="s">
        <v>592</v>
      </c>
      <c r="D251" s="37">
        <f>INDEX(asluku!C$6:C$325,MATCH('Lausuntopyyntö Kunnallisha'!$B$9:$B$303,asluku!$A$6:$A$325,0),1,1)</f>
        <v>10697</v>
      </c>
      <c r="E251" s="36" t="s">
        <v>14</v>
      </c>
      <c r="F251" s="38" t="str">
        <f t="shared" si="3"/>
        <v>10 000-49 999</v>
      </c>
      <c r="G251" s="39" t="s">
        <v>46</v>
      </c>
      <c r="H251" s="36"/>
      <c r="I251" s="36"/>
      <c r="J251" s="36"/>
      <c r="K251" s="36"/>
      <c r="L251" s="36"/>
      <c r="M251" s="36"/>
      <c r="N251" s="36"/>
      <c r="O251" s="36"/>
      <c r="P251" s="40"/>
      <c r="Q251" s="40"/>
      <c r="R251" s="40"/>
      <c r="S251" s="40"/>
      <c r="T251" s="40"/>
      <c r="U251" s="40"/>
      <c r="V251" s="40"/>
      <c r="W251" s="40"/>
      <c r="X251" s="40"/>
      <c r="Y251" s="40"/>
      <c r="Z251" s="40"/>
      <c r="AA251" s="40"/>
      <c r="AB251" s="40"/>
      <c r="AC251" s="40"/>
      <c r="AD251" s="40"/>
      <c r="AE251" s="40"/>
      <c r="AF251" s="40"/>
      <c r="AG251" s="40"/>
      <c r="AH251" s="40"/>
      <c r="AI251" s="40"/>
    </row>
    <row r="252" spans="1:35" s="41" customFormat="1">
      <c r="A252" s="36" t="s">
        <v>7</v>
      </c>
      <c r="B252" s="36">
        <v>775</v>
      </c>
      <c r="C252" s="36" t="s">
        <v>579</v>
      </c>
      <c r="D252" s="37">
        <f>INDEX(asluku!C$6:C$325,MATCH('Lausuntopyyntö Kunnallisha'!$B$9:$B$303,asluku!$A$6:$A$325,0),1,1)</f>
        <v>784</v>
      </c>
      <c r="E252" s="36" t="s">
        <v>8</v>
      </c>
      <c r="F252" s="38" t="str">
        <f t="shared" si="3"/>
        <v>alle 10 000</v>
      </c>
      <c r="G252" s="39" t="s">
        <v>9</v>
      </c>
      <c r="H252" s="36"/>
      <c r="I252" s="36"/>
      <c r="J252" s="36"/>
      <c r="K252" s="36"/>
      <c r="L252" s="36"/>
      <c r="M252" s="36"/>
      <c r="N252" s="36"/>
      <c r="O252" s="36"/>
      <c r="P252" s="40"/>
      <c r="Q252" s="40"/>
      <c r="R252" s="40"/>
      <c r="S252" s="40"/>
      <c r="T252" s="40"/>
      <c r="U252" s="40"/>
      <c r="V252" s="40"/>
      <c r="W252" s="40"/>
      <c r="X252" s="40"/>
      <c r="Y252" s="40"/>
      <c r="Z252" s="40"/>
      <c r="AA252" s="40"/>
      <c r="AB252" s="40"/>
      <c r="AC252" s="40"/>
      <c r="AD252" s="40"/>
      <c r="AE252" s="40"/>
      <c r="AF252" s="40"/>
      <c r="AG252" s="40"/>
      <c r="AH252" s="40"/>
      <c r="AI252" s="40"/>
    </row>
    <row r="253" spans="1:35" s="41" customFormat="1">
      <c r="A253" s="36" t="s">
        <v>383</v>
      </c>
      <c r="B253" s="36">
        <v>777</v>
      </c>
      <c r="C253" s="36" t="s">
        <v>764</v>
      </c>
      <c r="D253" s="37">
        <f>INDEX(asluku!C$6:C$325,MATCH('Lausuntopyyntö Kunnallisha'!$B$9:$B$303,asluku!$A$6:$A$325,0),1,1)</f>
        <v>8943</v>
      </c>
      <c r="E253" s="36" t="s">
        <v>14</v>
      </c>
      <c r="F253" s="38" t="str">
        <f t="shared" si="3"/>
        <v>alle 10 000</v>
      </c>
      <c r="G253" s="36" t="s">
        <v>384</v>
      </c>
      <c r="H253" s="36"/>
      <c r="I253" s="36"/>
      <c r="J253" s="36"/>
      <c r="K253" s="36"/>
      <c r="L253" s="36"/>
      <c r="M253" s="36"/>
      <c r="N253" s="36"/>
      <c r="O253" s="36"/>
      <c r="P253" s="40"/>
      <c r="Q253" s="40"/>
      <c r="R253" s="40"/>
      <c r="S253" s="40"/>
      <c r="T253" s="40"/>
      <c r="U253" s="40"/>
      <c r="V253" s="40"/>
      <c r="W253" s="40"/>
      <c r="X253" s="40"/>
      <c r="Y253" s="40"/>
      <c r="Z253" s="40"/>
      <c r="AA253" s="40"/>
      <c r="AB253" s="40"/>
      <c r="AC253" s="40"/>
      <c r="AD253" s="40"/>
      <c r="AE253" s="40"/>
      <c r="AF253" s="40"/>
      <c r="AG253" s="40"/>
      <c r="AH253" s="40"/>
      <c r="AI253" s="40"/>
    </row>
    <row r="254" spans="1:35" s="41" customFormat="1">
      <c r="A254" s="36" t="s">
        <v>252</v>
      </c>
      <c r="B254" s="36">
        <v>778</v>
      </c>
      <c r="C254" s="36" t="s">
        <v>696</v>
      </c>
      <c r="D254" s="37">
        <f>INDEX(asluku!C$6:C$325,MATCH('Lausuntopyyntö Kunnallisha'!$B$9:$B$303,asluku!$A$6:$A$325,0),1,1)</f>
        <v>7577</v>
      </c>
      <c r="E254" s="36" t="s">
        <v>38</v>
      </c>
      <c r="F254" s="38" t="str">
        <f t="shared" si="3"/>
        <v>alle 10 000</v>
      </c>
      <c r="G254" s="36" t="s">
        <v>253</v>
      </c>
      <c r="H254" s="36"/>
      <c r="I254" s="36"/>
      <c r="J254" s="36"/>
      <c r="K254" s="36"/>
      <c r="L254" s="36"/>
      <c r="M254" s="36"/>
      <c r="N254" s="36"/>
      <c r="O254" s="36"/>
      <c r="P254" s="40"/>
      <c r="Q254" s="40"/>
      <c r="R254" s="40"/>
      <c r="S254" s="40"/>
      <c r="T254" s="40"/>
      <c r="U254" s="40"/>
      <c r="V254" s="40"/>
      <c r="W254" s="40"/>
      <c r="X254" s="40"/>
      <c r="Y254" s="40"/>
      <c r="Z254" s="40"/>
      <c r="AA254" s="40"/>
      <c r="AB254" s="40"/>
      <c r="AC254" s="40"/>
      <c r="AD254" s="40"/>
      <c r="AE254" s="40"/>
      <c r="AF254" s="40"/>
      <c r="AG254" s="40"/>
      <c r="AH254" s="40"/>
      <c r="AI254" s="40"/>
    </row>
    <row r="255" spans="1:35">
      <c r="A255" s="2" t="s">
        <v>25</v>
      </c>
      <c r="B255" s="2">
        <v>783</v>
      </c>
      <c r="C255" s="2" t="s">
        <v>584</v>
      </c>
      <c r="D255" s="6">
        <f>INDEX(asluku!C$6:C$325,MATCH('Lausuntopyyntö Kunnallisha'!$B$9:$B$303,asluku!$A$6:$A$325,0),1,1)</f>
        <v>4673</v>
      </c>
      <c r="E255" s="2" t="s">
        <v>23</v>
      </c>
      <c r="F255" s="25" t="str">
        <f t="shared" si="3"/>
        <v>alle 10 000</v>
      </c>
      <c r="G255" s="2" t="s">
        <v>26</v>
      </c>
    </row>
    <row r="256" spans="1:35" s="41" customFormat="1">
      <c r="A256" s="36" t="s">
        <v>469</v>
      </c>
      <c r="B256" s="36">
        <v>831</v>
      </c>
      <c r="C256" s="36" t="s">
        <v>808</v>
      </c>
      <c r="D256" s="37">
        <f>INDEX(asluku!C$6:C$325,MATCH('Lausuntopyyntö Kunnallisha'!$B$9:$B$303,asluku!$A$6:$A$325,0),1,1)</f>
        <v>4855</v>
      </c>
      <c r="E256" s="36" t="s">
        <v>8</v>
      </c>
      <c r="F256" s="38" t="str">
        <f t="shared" si="3"/>
        <v>alle 10 000</v>
      </c>
      <c r="G256" s="39" t="s">
        <v>470</v>
      </c>
      <c r="H256" s="36"/>
      <c r="I256" s="36"/>
      <c r="J256" s="36"/>
      <c r="K256" s="36"/>
      <c r="L256" s="36"/>
      <c r="M256" s="36"/>
      <c r="N256" s="36"/>
      <c r="O256" s="36"/>
      <c r="P256" s="40"/>
      <c r="Q256" s="40"/>
      <c r="R256" s="40"/>
      <c r="S256" s="40"/>
      <c r="T256" s="40"/>
      <c r="U256" s="40"/>
      <c r="V256" s="40"/>
      <c r="W256" s="40"/>
      <c r="X256" s="40"/>
      <c r="Y256" s="40"/>
      <c r="Z256" s="40"/>
      <c r="AA256" s="40"/>
      <c r="AB256" s="40"/>
      <c r="AC256" s="40"/>
      <c r="AD256" s="40"/>
      <c r="AE256" s="40"/>
      <c r="AF256" s="40"/>
      <c r="AG256" s="40"/>
      <c r="AH256" s="40"/>
      <c r="AI256" s="40"/>
    </row>
    <row r="257" spans="1:35" s="41" customFormat="1">
      <c r="A257" s="36" t="s">
        <v>376</v>
      </c>
      <c r="B257" s="36">
        <v>832</v>
      </c>
      <c r="C257" s="36" t="s">
        <v>760</v>
      </c>
      <c r="D257" s="37">
        <f>INDEX(asluku!C$6:C$325,MATCH('Lausuntopyyntö Kunnallisha'!$B$9:$B$303,asluku!$A$6:$A$325,0),1,1)</f>
        <v>4422</v>
      </c>
      <c r="E257" s="36" t="s">
        <v>20</v>
      </c>
      <c r="F257" s="38" t="str">
        <f t="shared" si="3"/>
        <v>alle 10 000</v>
      </c>
      <c r="G257" s="36" t="s">
        <v>377</v>
      </c>
      <c r="H257" s="36"/>
      <c r="I257" s="36"/>
      <c r="J257" s="36"/>
      <c r="K257" s="36"/>
      <c r="L257" s="36"/>
      <c r="M257" s="36"/>
      <c r="N257" s="36"/>
      <c r="O257" s="36"/>
      <c r="P257" s="40"/>
      <c r="Q257" s="40"/>
      <c r="R257" s="40"/>
      <c r="S257" s="40"/>
      <c r="T257" s="40"/>
      <c r="U257" s="40"/>
      <c r="V257" s="40"/>
      <c r="W257" s="40"/>
      <c r="X257" s="40"/>
      <c r="Y257" s="40"/>
      <c r="Z257" s="40"/>
      <c r="AA257" s="40"/>
      <c r="AB257" s="40"/>
      <c r="AC257" s="40"/>
      <c r="AD257" s="40"/>
      <c r="AE257" s="40"/>
      <c r="AF257" s="40"/>
      <c r="AG257" s="40"/>
      <c r="AH257" s="40"/>
      <c r="AI257" s="40"/>
    </row>
    <row r="258" spans="1:35" s="41" customFormat="1">
      <c r="A258" s="36" t="s">
        <v>86</v>
      </c>
      <c r="B258" s="36">
        <v>833</v>
      </c>
      <c r="C258" s="36" t="s">
        <v>611</v>
      </c>
      <c r="D258" s="37">
        <f>INDEX(asluku!C$6:C$325,MATCH('Lausuntopyyntö Kunnallisha'!$B$9:$B$303,asluku!$A$6:$A$325,0),1,1)</f>
        <v>1690</v>
      </c>
      <c r="E258" s="36" t="s">
        <v>87</v>
      </c>
      <c r="F258" s="38" t="str">
        <f t="shared" si="3"/>
        <v>alle 10 000</v>
      </c>
      <c r="G258" s="36" t="s">
        <v>88</v>
      </c>
      <c r="H258" s="36"/>
      <c r="I258" s="36"/>
      <c r="J258" s="36"/>
      <c r="K258" s="36"/>
      <c r="L258" s="36"/>
      <c r="M258" s="36"/>
      <c r="N258" s="36"/>
      <c r="O258" s="36"/>
      <c r="P258" s="40"/>
      <c r="Q258" s="40"/>
      <c r="R258" s="40"/>
      <c r="S258" s="40"/>
      <c r="T258" s="40"/>
      <c r="U258" s="40"/>
      <c r="V258" s="40"/>
      <c r="W258" s="40"/>
      <c r="X258" s="40"/>
      <c r="Y258" s="40"/>
      <c r="Z258" s="40"/>
      <c r="AA258" s="40"/>
      <c r="AB258" s="40"/>
      <c r="AC258" s="40"/>
      <c r="AD258" s="40"/>
      <c r="AE258" s="40"/>
      <c r="AF258" s="40"/>
      <c r="AG258" s="40"/>
      <c r="AH258" s="40"/>
      <c r="AI258" s="40"/>
    </row>
    <row r="259" spans="1:35" s="41" customFormat="1">
      <c r="A259" s="36" t="s">
        <v>232</v>
      </c>
      <c r="B259" s="36">
        <v>834</v>
      </c>
      <c r="C259" s="36" t="s">
        <v>685</v>
      </c>
      <c r="D259" s="37">
        <f>INDEX(asluku!C$6:C$325,MATCH('Lausuntopyyntö Kunnallisha'!$B$9:$B$303,asluku!$A$6:$A$325,0),1,1)</f>
        <v>6554</v>
      </c>
      <c r="E259" s="36" t="s">
        <v>35</v>
      </c>
      <c r="F259" s="38" t="str">
        <f t="shared" si="3"/>
        <v>alle 10 000</v>
      </c>
      <c r="G259" s="36" t="s">
        <v>233</v>
      </c>
      <c r="H259" s="36"/>
      <c r="I259" s="36"/>
      <c r="J259" s="36"/>
      <c r="K259" s="36"/>
      <c r="L259" s="36"/>
      <c r="M259" s="36"/>
      <c r="N259" s="36"/>
      <c r="O259" s="36"/>
      <c r="P259" s="40"/>
      <c r="Q259" s="40"/>
      <c r="R259" s="40"/>
      <c r="S259" s="40"/>
      <c r="T259" s="40"/>
      <c r="U259" s="40"/>
      <c r="V259" s="40"/>
      <c r="W259" s="40"/>
      <c r="X259" s="40"/>
      <c r="Y259" s="40"/>
      <c r="Z259" s="40"/>
      <c r="AA259" s="40"/>
      <c r="AB259" s="40"/>
      <c r="AC259" s="40"/>
      <c r="AD259" s="40"/>
      <c r="AE259" s="40"/>
      <c r="AF259" s="40"/>
      <c r="AG259" s="40"/>
      <c r="AH259" s="40"/>
      <c r="AI259" s="40"/>
    </row>
    <row r="260" spans="1:35" s="41" customFormat="1">
      <c r="A260" s="36" t="s">
        <v>576</v>
      </c>
      <c r="B260" s="36">
        <v>837</v>
      </c>
      <c r="C260" s="36" t="s">
        <v>862</v>
      </c>
      <c r="D260" s="37">
        <f>INDEX(asluku!C$6:C$325,MATCH('Lausuntopyyntö Kunnallisha'!$B$9:$B$303,asluku!$A$6:$A$325,0),1,1)</f>
        <v>215168</v>
      </c>
      <c r="E260" s="36" t="s">
        <v>55</v>
      </c>
      <c r="F260" s="38" t="str">
        <f t="shared" si="3"/>
        <v>yli 100 000</v>
      </c>
      <c r="G260" s="39" t="s">
        <v>559</v>
      </c>
      <c r="H260" s="36"/>
      <c r="I260" s="36"/>
      <c r="J260" s="36"/>
      <c r="K260" s="36"/>
      <c r="L260" s="36"/>
      <c r="M260" s="36"/>
      <c r="N260" s="36"/>
      <c r="O260" s="36"/>
      <c r="P260" s="40"/>
      <c r="Q260" s="40"/>
      <c r="R260" s="40"/>
      <c r="S260" s="40"/>
      <c r="T260" s="40"/>
      <c r="U260" s="40"/>
      <c r="V260" s="40"/>
      <c r="W260" s="40"/>
      <c r="X260" s="40"/>
      <c r="Y260" s="40"/>
      <c r="Z260" s="40"/>
      <c r="AA260" s="40"/>
      <c r="AB260" s="40"/>
      <c r="AC260" s="40"/>
      <c r="AD260" s="40"/>
      <c r="AE260" s="40"/>
      <c r="AF260" s="40"/>
      <c r="AG260" s="40"/>
      <c r="AH260" s="40"/>
      <c r="AI260" s="40"/>
    </row>
    <row r="261" spans="1:35" s="41" customFormat="1">
      <c r="A261" s="36" t="s">
        <v>415</v>
      </c>
      <c r="B261" s="36">
        <v>838</v>
      </c>
      <c r="C261" s="36" t="s">
        <v>780</v>
      </c>
      <c r="D261" s="37">
        <f>INDEX(asluku!C$6:C$325,MATCH('Lausuntopyyntö Kunnallisha'!$B$9:$B$303,asluku!$A$6:$A$325,0),1,1)</f>
        <v>1944</v>
      </c>
      <c r="E261" s="36" t="s">
        <v>87</v>
      </c>
      <c r="F261" s="38" t="str">
        <f t="shared" si="3"/>
        <v>alle 10 000</v>
      </c>
      <c r="G261" s="36" t="s">
        <v>416</v>
      </c>
      <c r="H261" s="36"/>
      <c r="I261" s="36"/>
      <c r="J261" s="36"/>
      <c r="K261" s="36"/>
      <c r="L261" s="36"/>
      <c r="M261" s="36"/>
      <c r="N261" s="36"/>
      <c r="O261" s="36"/>
      <c r="P261" s="40"/>
      <c r="Q261" s="40"/>
      <c r="R261" s="40"/>
      <c r="S261" s="40"/>
      <c r="T261" s="40"/>
      <c r="U261" s="40"/>
      <c r="V261" s="40"/>
      <c r="W261" s="40"/>
      <c r="X261" s="40"/>
      <c r="Y261" s="40"/>
      <c r="Z261" s="40"/>
      <c r="AA261" s="40"/>
      <c r="AB261" s="40"/>
      <c r="AC261" s="40"/>
      <c r="AD261" s="40"/>
      <c r="AE261" s="40"/>
      <c r="AF261" s="40"/>
      <c r="AG261" s="40"/>
      <c r="AH261" s="40"/>
      <c r="AI261" s="40"/>
    </row>
    <row r="262" spans="1:35" s="41" customFormat="1">
      <c r="A262" s="36" t="s">
        <v>509</v>
      </c>
      <c r="B262" s="36">
        <v>845</v>
      </c>
      <c r="C262" s="36" t="s">
        <v>828</v>
      </c>
      <c r="D262" s="37">
        <f>INDEX(asluku!C$6:C$325,MATCH('Lausuntopyyntö Kunnallisha'!$B$9:$B$303,asluku!$A$6:$A$325,0),1,1)</f>
        <v>3387</v>
      </c>
      <c r="E262" s="36" t="s">
        <v>48</v>
      </c>
      <c r="F262" s="38" t="str">
        <f t="shared" si="3"/>
        <v>alle 10 000</v>
      </c>
      <c r="G262" s="36" t="s">
        <v>510</v>
      </c>
      <c r="H262" s="36"/>
      <c r="I262" s="36"/>
      <c r="J262" s="36"/>
      <c r="K262" s="36"/>
      <c r="L262" s="36"/>
      <c r="M262" s="36"/>
      <c r="N262" s="36"/>
      <c r="O262" s="36"/>
      <c r="P262" s="40"/>
      <c r="Q262" s="40"/>
      <c r="R262" s="40"/>
      <c r="S262" s="40"/>
      <c r="T262" s="40"/>
      <c r="U262" s="40"/>
      <c r="V262" s="40"/>
      <c r="W262" s="40"/>
      <c r="X262" s="40"/>
      <c r="Y262" s="40"/>
      <c r="Z262" s="40"/>
      <c r="AA262" s="40"/>
      <c r="AB262" s="40"/>
      <c r="AC262" s="40"/>
      <c r="AD262" s="40"/>
      <c r="AE262" s="40"/>
      <c r="AF262" s="40"/>
      <c r="AG262" s="40"/>
      <c r="AH262" s="40"/>
      <c r="AI262" s="40"/>
    </row>
    <row r="263" spans="1:35" s="41" customFormat="1">
      <c r="A263" s="36" t="s">
        <v>161</v>
      </c>
      <c r="B263" s="36">
        <v>846</v>
      </c>
      <c r="C263" s="36" t="s">
        <v>649</v>
      </c>
      <c r="D263" s="37">
        <f>INDEX(asluku!C$6:C$325,MATCH('Lausuntopyyntö Kunnallisha'!$B$9:$B$303,asluku!$A$6:$A$325,0),1,1)</f>
        <v>5847</v>
      </c>
      <c r="E263" s="36" t="s">
        <v>30</v>
      </c>
      <c r="F263" s="38" t="str">
        <f t="shared" si="3"/>
        <v>alle 10 000</v>
      </c>
      <c r="G263" s="36" t="s">
        <v>162</v>
      </c>
      <c r="H263" s="36"/>
      <c r="I263" s="36"/>
      <c r="J263" s="36"/>
      <c r="K263" s="36"/>
      <c r="L263" s="36"/>
      <c r="M263" s="36"/>
      <c r="N263" s="36"/>
      <c r="O263" s="36"/>
      <c r="P263" s="40"/>
      <c r="Q263" s="40"/>
      <c r="R263" s="40"/>
      <c r="S263" s="40"/>
      <c r="T263" s="40"/>
      <c r="U263" s="40"/>
      <c r="V263" s="40"/>
      <c r="W263" s="40"/>
      <c r="X263" s="40"/>
      <c r="Y263" s="40"/>
      <c r="Z263" s="40"/>
      <c r="AA263" s="40"/>
      <c r="AB263" s="40"/>
      <c r="AC263" s="40"/>
      <c r="AD263" s="40"/>
      <c r="AE263" s="40"/>
      <c r="AF263" s="40"/>
      <c r="AG263" s="40"/>
      <c r="AH263" s="40"/>
      <c r="AI263" s="40"/>
    </row>
    <row r="264" spans="1:35" s="41" customFormat="1">
      <c r="A264" s="36" t="s">
        <v>183</v>
      </c>
      <c r="B264" s="36">
        <v>848</v>
      </c>
      <c r="C264" s="36" t="s">
        <v>660</v>
      </c>
      <c r="D264" s="37">
        <f>INDEX(asluku!C$6:C$325,MATCH('Lausuntopyyntö Kunnallisha'!$B$9:$B$303,asluku!$A$6:$A$325,0),1,1)</f>
        <v>4992</v>
      </c>
      <c r="E264" s="36" t="s">
        <v>17</v>
      </c>
      <c r="F264" s="38" t="str">
        <f t="shared" si="3"/>
        <v>alle 10 000</v>
      </c>
      <c r="G264" s="39" t="s">
        <v>184</v>
      </c>
      <c r="H264" s="36"/>
      <c r="I264" s="36"/>
      <c r="J264" s="36"/>
      <c r="K264" s="36"/>
      <c r="L264" s="36"/>
      <c r="M264" s="36"/>
      <c r="N264" s="36"/>
      <c r="O264" s="36"/>
      <c r="P264" s="40"/>
      <c r="Q264" s="40"/>
      <c r="R264" s="40"/>
      <c r="S264" s="40"/>
      <c r="T264" s="40"/>
      <c r="U264" s="40"/>
      <c r="V264" s="40"/>
      <c r="W264" s="40"/>
      <c r="X264" s="40"/>
      <c r="Y264" s="40"/>
      <c r="Z264" s="40"/>
      <c r="AA264" s="40"/>
      <c r="AB264" s="40"/>
      <c r="AC264" s="40"/>
      <c r="AD264" s="40"/>
      <c r="AE264" s="40"/>
      <c r="AF264" s="40"/>
      <c r="AG264" s="40"/>
      <c r="AH264" s="40"/>
      <c r="AI264" s="40"/>
    </row>
    <row r="265" spans="1:35" s="41" customFormat="1">
      <c r="A265" s="36" t="s">
        <v>487</v>
      </c>
      <c r="B265" s="36">
        <v>849</v>
      </c>
      <c r="C265" s="36" t="s">
        <v>817</v>
      </c>
      <c r="D265" s="37">
        <f>INDEX(asluku!C$6:C$325,MATCH('Lausuntopyyntö Kunnallisha'!$B$9:$B$303,asluku!$A$6:$A$325,0),1,1)</f>
        <v>3485</v>
      </c>
      <c r="E265" s="36" t="s">
        <v>43</v>
      </c>
      <c r="F265" s="38" t="str">
        <f t="shared" si="3"/>
        <v>alle 10 000</v>
      </c>
      <c r="G265" s="36" t="s">
        <v>488</v>
      </c>
      <c r="H265" s="36"/>
      <c r="I265" s="36"/>
      <c r="J265" s="36"/>
      <c r="K265" s="36"/>
      <c r="L265" s="36"/>
      <c r="M265" s="36"/>
      <c r="N265" s="36"/>
      <c r="O265" s="36"/>
      <c r="P265" s="40"/>
      <c r="Q265" s="40"/>
      <c r="R265" s="40"/>
      <c r="S265" s="40"/>
      <c r="T265" s="40"/>
      <c r="U265" s="40"/>
      <c r="V265" s="40"/>
      <c r="W265" s="40"/>
      <c r="X265" s="40"/>
      <c r="Y265" s="40"/>
      <c r="Z265" s="40"/>
      <c r="AA265" s="40"/>
      <c r="AB265" s="40"/>
      <c r="AC265" s="40"/>
      <c r="AD265" s="40"/>
      <c r="AE265" s="40"/>
      <c r="AF265" s="40"/>
      <c r="AG265" s="40"/>
      <c r="AH265" s="40"/>
      <c r="AI265" s="40"/>
    </row>
    <row r="266" spans="1:35" s="41" customFormat="1">
      <c r="A266" s="36" t="s">
        <v>501</v>
      </c>
      <c r="B266" s="36">
        <v>850</v>
      </c>
      <c r="C266" s="36" t="s">
        <v>823</v>
      </c>
      <c r="D266" s="37">
        <f>INDEX(asluku!C$6:C$325,MATCH('Lausuntopyyntö Kunnallisha'!$B$9:$B$303,asluku!$A$6:$A$325,0),1,1)</f>
        <v>2475</v>
      </c>
      <c r="E266" s="36" t="s">
        <v>99</v>
      </c>
      <c r="F266" s="38" t="str">
        <f t="shared" ref="F266:F303" si="4">IF(D266&lt;10000,"alle 10 000",IF(D266&lt;50000,"10 000-49 999",IF(D266&lt;100000,"50 000-99 999",IF(D266&gt;99999,"yli 100 000"))))</f>
        <v>alle 10 000</v>
      </c>
      <c r="G266" s="36" t="s">
        <v>502</v>
      </c>
      <c r="H266" s="36"/>
      <c r="I266" s="36"/>
      <c r="J266" s="36"/>
      <c r="K266" s="36"/>
      <c r="L266" s="36"/>
      <c r="M266" s="36"/>
      <c r="N266" s="36"/>
      <c r="O266" s="36"/>
      <c r="P266" s="40"/>
      <c r="Q266" s="40"/>
      <c r="R266" s="40"/>
      <c r="S266" s="40"/>
      <c r="T266" s="40"/>
      <c r="U266" s="40"/>
      <c r="V266" s="40"/>
      <c r="W266" s="40"/>
      <c r="X266" s="40"/>
      <c r="Y266" s="40"/>
      <c r="Z266" s="40"/>
      <c r="AA266" s="40"/>
      <c r="AB266" s="40"/>
      <c r="AC266" s="40"/>
      <c r="AD266" s="40"/>
      <c r="AE266" s="40"/>
      <c r="AF266" s="40"/>
      <c r="AG266" s="40"/>
      <c r="AH266" s="40"/>
      <c r="AI266" s="40"/>
    </row>
    <row r="267" spans="1:35" s="41" customFormat="1">
      <c r="A267" s="36" t="s">
        <v>254</v>
      </c>
      <c r="B267" s="36">
        <v>851</v>
      </c>
      <c r="C267" s="36" t="s">
        <v>697</v>
      </c>
      <c r="D267" s="37">
        <f>INDEX(asluku!C$6:C$325,MATCH('Lausuntopyyntö Kunnallisha'!$B$9:$B$303,asluku!$A$6:$A$325,0),1,1)</f>
        <v>22545</v>
      </c>
      <c r="E267" s="36" t="s">
        <v>48</v>
      </c>
      <c r="F267" s="38" t="str">
        <f t="shared" si="4"/>
        <v>10 000-49 999</v>
      </c>
      <c r="G267" s="36" t="s">
        <v>255</v>
      </c>
      <c r="H267" s="36"/>
      <c r="I267" s="36"/>
      <c r="J267" s="36"/>
      <c r="K267" s="36"/>
      <c r="L267" s="36"/>
      <c r="M267" s="36"/>
      <c r="N267" s="36"/>
      <c r="O267" s="36"/>
      <c r="P267" s="40"/>
      <c r="Q267" s="40"/>
      <c r="R267" s="40"/>
      <c r="S267" s="40"/>
      <c r="T267" s="40"/>
      <c r="U267" s="40"/>
      <c r="V267" s="40"/>
      <c r="W267" s="40"/>
      <c r="X267" s="40"/>
      <c r="Y267" s="40"/>
      <c r="Z267" s="40"/>
      <c r="AA267" s="40"/>
      <c r="AB267" s="40"/>
      <c r="AC267" s="40"/>
      <c r="AD267" s="40"/>
      <c r="AE267" s="40"/>
      <c r="AF267" s="40"/>
      <c r="AG267" s="40"/>
      <c r="AH267" s="40"/>
      <c r="AI267" s="40"/>
    </row>
    <row r="268" spans="1:35" s="41" customFormat="1">
      <c r="A268" s="36" t="s">
        <v>319</v>
      </c>
      <c r="B268" s="36">
        <v>853</v>
      </c>
      <c r="C268" s="36" t="s">
        <v>730</v>
      </c>
      <c r="D268" s="37">
        <f>INDEX(asluku!C$6:C$325,MATCH('Lausuntopyyntö Kunnallisha'!$B$9:$B$303,asluku!$A$6:$A$325,0),1,1)</f>
        <v>178630</v>
      </c>
      <c r="E268" s="36" t="s">
        <v>87</v>
      </c>
      <c r="F268" s="38" t="str">
        <f t="shared" si="4"/>
        <v>yli 100 000</v>
      </c>
      <c r="G268" s="39" t="s">
        <v>320</v>
      </c>
      <c r="H268" s="36"/>
      <c r="I268" s="36"/>
      <c r="J268" s="36"/>
      <c r="K268" s="36"/>
      <c r="L268" s="36"/>
      <c r="M268" s="36"/>
      <c r="N268" s="36"/>
      <c r="O268" s="36"/>
      <c r="P268" s="40"/>
      <c r="Q268" s="40"/>
      <c r="R268" s="40"/>
      <c r="S268" s="40"/>
      <c r="T268" s="40"/>
      <c r="U268" s="40"/>
      <c r="V268" s="40"/>
      <c r="W268" s="40"/>
      <c r="X268" s="40"/>
      <c r="Y268" s="40"/>
      <c r="Z268" s="40"/>
      <c r="AA268" s="40"/>
      <c r="AB268" s="40"/>
      <c r="AC268" s="40"/>
      <c r="AD268" s="40"/>
      <c r="AE268" s="40"/>
      <c r="AF268" s="40"/>
      <c r="AG268" s="40"/>
      <c r="AH268" s="40"/>
      <c r="AI268" s="40"/>
    </row>
    <row r="269" spans="1:35" s="41" customFormat="1">
      <c r="A269" s="36" t="s">
        <v>299</v>
      </c>
      <c r="B269" s="36">
        <v>857</v>
      </c>
      <c r="C269" s="36" t="s">
        <v>720</v>
      </c>
      <c r="D269" s="37">
        <f>INDEX(asluku!C$6:C$325,MATCH('Lausuntopyyntö Kunnallisha'!$B$9:$B$303,asluku!$A$6:$A$325,0),1,1)</f>
        <v>2820</v>
      </c>
      <c r="E269" s="36" t="s">
        <v>38</v>
      </c>
      <c r="F269" s="38" t="str">
        <f t="shared" si="4"/>
        <v>alle 10 000</v>
      </c>
      <c r="G269" s="39" t="s">
        <v>300</v>
      </c>
      <c r="H269" s="36"/>
      <c r="I269" s="36"/>
      <c r="J269" s="36"/>
      <c r="K269" s="36"/>
      <c r="L269" s="36"/>
      <c r="M269" s="36"/>
      <c r="N269" s="36"/>
      <c r="O269" s="36"/>
      <c r="P269" s="40"/>
      <c r="Q269" s="40"/>
      <c r="R269" s="40"/>
      <c r="S269" s="40"/>
      <c r="T269" s="40"/>
      <c r="U269" s="40"/>
      <c r="V269" s="40"/>
      <c r="W269" s="40"/>
      <c r="X269" s="40"/>
      <c r="Y269" s="40"/>
      <c r="Z269" s="40"/>
      <c r="AA269" s="40"/>
      <c r="AB269" s="40"/>
      <c r="AC269" s="40"/>
      <c r="AD269" s="40"/>
      <c r="AE269" s="40"/>
      <c r="AF269" s="40"/>
      <c r="AG269" s="40"/>
      <c r="AH269" s="40"/>
      <c r="AI269" s="40"/>
    </row>
    <row r="270" spans="1:35" s="41" customFormat="1">
      <c r="A270" s="36" t="s">
        <v>94</v>
      </c>
      <c r="B270" s="36">
        <v>858</v>
      </c>
      <c r="C270" s="36" t="s">
        <v>615</v>
      </c>
      <c r="D270" s="37">
        <f>INDEX(asluku!C$6:C$325,MATCH('Lausuntopyyntö Kunnallisha'!$B$9:$B$303,asluku!$A$6:$A$325,0),1,1)</f>
        <v>37667</v>
      </c>
      <c r="E270" s="36" t="s">
        <v>11</v>
      </c>
      <c r="F270" s="38" t="str">
        <f t="shared" si="4"/>
        <v>10 000-49 999</v>
      </c>
      <c r="G270" s="39" t="s">
        <v>95</v>
      </c>
      <c r="H270" s="36"/>
      <c r="I270" s="36"/>
      <c r="J270" s="36"/>
      <c r="K270" s="36"/>
      <c r="L270" s="36"/>
      <c r="M270" s="36"/>
      <c r="N270" s="36"/>
      <c r="O270" s="36"/>
      <c r="P270" s="40"/>
      <c r="Q270" s="40"/>
      <c r="R270" s="40"/>
      <c r="S270" s="40"/>
      <c r="T270" s="40"/>
      <c r="U270" s="40"/>
      <c r="V270" s="40"/>
      <c r="W270" s="40"/>
      <c r="X270" s="40"/>
      <c r="Y270" s="40"/>
      <c r="Z270" s="40"/>
      <c r="AA270" s="40"/>
      <c r="AB270" s="40"/>
      <c r="AC270" s="40"/>
      <c r="AD270" s="40"/>
      <c r="AE270" s="40"/>
      <c r="AF270" s="40"/>
      <c r="AG270" s="40"/>
      <c r="AH270" s="40"/>
      <c r="AI270" s="40"/>
    </row>
    <row r="271" spans="1:35" s="41" customFormat="1">
      <c r="A271" s="36" t="s">
        <v>210</v>
      </c>
      <c r="B271" s="36">
        <v>859</v>
      </c>
      <c r="C271" s="36" t="s">
        <v>674</v>
      </c>
      <c r="D271" s="37">
        <f>INDEX(asluku!C$6:C$325,MATCH('Lausuntopyyntö Kunnallisha'!$B$9:$B$303,asluku!$A$6:$A$325,0),1,1)</f>
        <v>6462</v>
      </c>
      <c r="E271" s="36" t="s">
        <v>20</v>
      </c>
      <c r="F271" s="38" t="str">
        <f t="shared" si="4"/>
        <v>alle 10 000</v>
      </c>
      <c r="G271" s="36" t="s">
        <v>211</v>
      </c>
      <c r="H271" s="36"/>
      <c r="I271" s="36"/>
      <c r="J271" s="36"/>
      <c r="K271" s="36"/>
      <c r="L271" s="36"/>
      <c r="M271" s="36"/>
      <c r="N271" s="36"/>
      <c r="O271" s="36"/>
      <c r="P271" s="40"/>
      <c r="Q271" s="40"/>
      <c r="R271" s="40"/>
      <c r="S271" s="40"/>
      <c r="T271" s="40"/>
      <c r="U271" s="40"/>
      <c r="V271" s="40"/>
      <c r="W271" s="40"/>
      <c r="X271" s="40"/>
      <c r="Y271" s="40"/>
      <c r="Z271" s="40"/>
      <c r="AA271" s="40"/>
      <c r="AB271" s="40"/>
      <c r="AC271" s="40"/>
      <c r="AD271" s="40"/>
      <c r="AE271" s="40"/>
      <c r="AF271" s="40"/>
      <c r="AG271" s="40"/>
      <c r="AH271" s="40"/>
      <c r="AI271" s="40"/>
    </row>
    <row r="272" spans="1:35" s="41" customFormat="1">
      <c r="A272" s="36" t="s">
        <v>381</v>
      </c>
      <c r="B272" s="36">
        <v>863</v>
      </c>
      <c r="C272" s="36" t="s">
        <v>763</v>
      </c>
      <c r="D272" s="37">
        <f>INDEX(asluku!C$6:C$325,MATCH('Lausuntopyyntö Kunnallisha'!$B$9:$B$303,asluku!$A$6:$A$325,0),1,1)</f>
        <v>3156</v>
      </c>
      <c r="E272" s="36" t="s">
        <v>30</v>
      </c>
      <c r="F272" s="38" t="str">
        <f t="shared" si="4"/>
        <v>alle 10 000</v>
      </c>
      <c r="G272" s="39" t="s">
        <v>382</v>
      </c>
      <c r="H272" s="36"/>
      <c r="I272" s="36"/>
      <c r="J272" s="36"/>
      <c r="K272" s="36"/>
      <c r="L272" s="36"/>
      <c r="M272" s="36"/>
      <c r="N272" s="36"/>
      <c r="O272" s="36"/>
      <c r="P272" s="40"/>
      <c r="Q272" s="40"/>
      <c r="R272" s="40"/>
      <c r="S272" s="40"/>
      <c r="T272" s="40"/>
      <c r="U272" s="40"/>
      <c r="V272" s="40"/>
      <c r="W272" s="40"/>
      <c r="X272" s="40"/>
      <c r="Y272" s="40"/>
      <c r="Z272" s="40"/>
      <c r="AA272" s="40"/>
      <c r="AB272" s="40"/>
      <c r="AC272" s="40"/>
      <c r="AD272" s="40"/>
      <c r="AE272" s="40"/>
      <c r="AF272" s="40"/>
      <c r="AG272" s="40"/>
      <c r="AH272" s="40"/>
      <c r="AI272" s="40"/>
    </row>
    <row r="273" spans="1:35" s="41" customFormat="1">
      <c r="A273" s="36" t="s">
        <v>193</v>
      </c>
      <c r="B273" s="36">
        <v>887</v>
      </c>
      <c r="C273" s="36" t="s">
        <v>665</v>
      </c>
      <c r="D273" s="37">
        <f>INDEX(asluku!C$6:C$325,MATCH('Lausuntopyyntö Kunnallisha'!$B$9:$B$303,asluku!$A$6:$A$325,0),1,1)</f>
        <v>5246</v>
      </c>
      <c r="E273" s="36" t="s">
        <v>55</v>
      </c>
      <c r="F273" s="38" t="str">
        <f t="shared" si="4"/>
        <v>alle 10 000</v>
      </c>
      <c r="G273" s="39" t="s">
        <v>194</v>
      </c>
      <c r="H273" s="36"/>
      <c r="I273" s="36"/>
      <c r="J273" s="36"/>
      <c r="K273" s="36"/>
      <c r="L273" s="36"/>
      <c r="M273" s="36"/>
      <c r="N273" s="36"/>
      <c r="O273" s="36"/>
      <c r="P273" s="40"/>
      <c r="Q273" s="40"/>
      <c r="R273" s="40"/>
      <c r="S273" s="40"/>
      <c r="T273" s="40"/>
      <c r="U273" s="40"/>
      <c r="V273" s="40"/>
      <c r="W273" s="40"/>
      <c r="X273" s="40"/>
      <c r="Y273" s="40"/>
      <c r="Z273" s="40"/>
      <c r="AA273" s="40"/>
      <c r="AB273" s="40"/>
      <c r="AC273" s="40"/>
      <c r="AD273" s="40"/>
      <c r="AE273" s="40"/>
      <c r="AF273" s="40"/>
      <c r="AG273" s="40"/>
      <c r="AH273" s="40"/>
      <c r="AI273" s="40"/>
    </row>
    <row r="274" spans="1:35" s="41" customFormat="1">
      <c r="A274" s="36" t="s">
        <v>573</v>
      </c>
      <c r="B274" s="36">
        <v>889</v>
      </c>
      <c r="C274" s="36" t="s">
        <v>859</v>
      </c>
      <c r="D274" s="37">
        <f>INDEX(asluku!C$6:C$325,MATCH('Lausuntopyyntö Kunnallisha'!$B$9:$B$303,asluku!$A$6:$A$325,0),1,1)</f>
        <v>2951</v>
      </c>
      <c r="E274" s="36" t="s">
        <v>20</v>
      </c>
      <c r="F274" s="38" t="str">
        <f t="shared" si="4"/>
        <v>alle 10 000</v>
      </c>
      <c r="G274" s="36"/>
      <c r="H274" s="36"/>
      <c r="I274" s="36"/>
      <c r="J274" s="36"/>
      <c r="K274" s="36"/>
      <c r="L274" s="36"/>
      <c r="M274" s="36"/>
      <c r="N274" s="36"/>
      <c r="O274" s="36"/>
      <c r="P274" s="40"/>
      <c r="Q274" s="40"/>
      <c r="R274" s="40"/>
      <c r="S274" s="40"/>
      <c r="T274" s="40"/>
      <c r="U274" s="40"/>
      <c r="V274" s="40"/>
      <c r="W274" s="40"/>
      <c r="X274" s="40"/>
      <c r="Y274" s="40"/>
      <c r="Z274" s="40"/>
      <c r="AA274" s="40"/>
      <c r="AB274" s="40"/>
      <c r="AC274" s="40"/>
      <c r="AD274" s="40"/>
      <c r="AE274" s="40"/>
      <c r="AF274" s="40"/>
      <c r="AG274" s="40"/>
      <c r="AH274" s="40"/>
      <c r="AI274" s="40"/>
    </row>
    <row r="275" spans="1:35" s="41" customFormat="1">
      <c r="A275" s="36" t="s">
        <v>132</v>
      </c>
      <c r="B275" s="36">
        <v>890</v>
      </c>
      <c r="C275" s="36" t="s">
        <v>634</v>
      </c>
      <c r="D275" s="37">
        <f>INDEX(asluku!C$6:C$325,MATCH('Lausuntopyyntö Kunnallisha'!$B$9:$B$303,asluku!$A$6:$A$325,0),1,1)</f>
        <v>1294</v>
      </c>
      <c r="E275" s="36" t="s">
        <v>48</v>
      </c>
      <c r="F275" s="38" t="str">
        <f t="shared" si="4"/>
        <v>alle 10 000</v>
      </c>
      <c r="G275" s="36" t="s">
        <v>133</v>
      </c>
      <c r="H275" s="36"/>
      <c r="I275" s="36"/>
      <c r="J275" s="36"/>
      <c r="K275" s="36"/>
      <c r="L275" s="36"/>
      <c r="M275" s="36"/>
      <c r="N275" s="36"/>
      <c r="O275" s="36"/>
      <c r="P275" s="40"/>
      <c r="Q275" s="40"/>
      <c r="R275" s="40"/>
      <c r="S275" s="40"/>
      <c r="T275" s="40"/>
      <c r="U275" s="40"/>
      <c r="V275" s="40"/>
      <c r="W275" s="40"/>
      <c r="X275" s="40"/>
      <c r="Y275" s="40"/>
      <c r="Z275" s="40"/>
      <c r="AA275" s="40"/>
      <c r="AB275" s="40"/>
      <c r="AC275" s="40"/>
      <c r="AD275" s="40"/>
      <c r="AE275" s="40"/>
      <c r="AF275" s="40"/>
      <c r="AG275" s="40"/>
      <c r="AH275" s="40"/>
      <c r="AI275" s="40"/>
    </row>
    <row r="276" spans="1:35" s="41" customFormat="1">
      <c r="A276" s="36" t="s">
        <v>163</v>
      </c>
      <c r="B276" s="36">
        <v>892</v>
      </c>
      <c r="C276" s="36" t="s">
        <v>650</v>
      </c>
      <c r="D276" s="37">
        <f>INDEX(asluku!C$6:C$325,MATCH('Lausuntopyyntö Kunnallisha'!$B$9:$B$303,asluku!$A$6:$A$325,0),1,1)</f>
        <v>3507</v>
      </c>
      <c r="E276" s="36" t="s">
        <v>99</v>
      </c>
      <c r="F276" s="38" t="str">
        <f t="shared" si="4"/>
        <v>alle 10 000</v>
      </c>
      <c r="G276" s="39" t="s">
        <v>164</v>
      </c>
      <c r="H276" s="36"/>
      <c r="I276" s="36"/>
      <c r="J276" s="36"/>
      <c r="K276" s="36"/>
      <c r="L276" s="36"/>
      <c r="M276" s="36"/>
      <c r="N276" s="36"/>
      <c r="O276" s="36"/>
      <c r="P276" s="40"/>
      <c r="Q276" s="40"/>
      <c r="R276" s="40"/>
      <c r="S276" s="40"/>
      <c r="T276" s="40"/>
      <c r="U276" s="40"/>
      <c r="V276" s="40"/>
      <c r="W276" s="40"/>
      <c r="X276" s="40"/>
      <c r="Y276" s="40"/>
      <c r="Z276" s="40"/>
      <c r="AA276" s="40"/>
      <c r="AB276" s="40"/>
      <c r="AC276" s="40"/>
      <c r="AD276" s="40"/>
      <c r="AE276" s="40"/>
      <c r="AF276" s="40"/>
      <c r="AG276" s="40"/>
      <c r="AH276" s="40"/>
      <c r="AI276" s="40"/>
    </row>
    <row r="277" spans="1:35" s="41" customFormat="1">
      <c r="A277" s="36" t="s">
        <v>305</v>
      </c>
      <c r="B277" s="36">
        <v>893</v>
      </c>
      <c r="C277" s="36" t="s">
        <v>723</v>
      </c>
      <c r="D277" s="37">
        <f>INDEX(asluku!C$6:C$325,MATCH('Lausuntopyyntö Kunnallisha'!$B$9:$B$303,asluku!$A$6:$A$325,0),1,1)</f>
        <v>7516</v>
      </c>
      <c r="E277" s="36" t="s">
        <v>6</v>
      </c>
      <c r="F277" s="38" t="str">
        <f t="shared" si="4"/>
        <v>alle 10 000</v>
      </c>
      <c r="G277" s="36" t="s">
        <v>306</v>
      </c>
      <c r="H277" s="36"/>
      <c r="I277" s="36"/>
      <c r="J277" s="36"/>
      <c r="K277" s="36"/>
      <c r="L277" s="36"/>
      <c r="M277" s="36"/>
      <c r="N277" s="36"/>
      <c r="O277" s="36"/>
      <c r="P277" s="40"/>
      <c r="Q277" s="40"/>
      <c r="R277" s="40"/>
      <c r="S277" s="40"/>
      <c r="T277" s="40"/>
      <c r="U277" s="40"/>
      <c r="V277" s="40"/>
      <c r="W277" s="40"/>
      <c r="X277" s="40"/>
      <c r="Y277" s="40"/>
      <c r="Z277" s="40"/>
      <c r="AA277" s="40"/>
      <c r="AB277" s="40"/>
      <c r="AC277" s="40"/>
      <c r="AD277" s="40"/>
      <c r="AE277" s="40"/>
      <c r="AF277" s="40"/>
      <c r="AG277" s="40"/>
      <c r="AH277" s="40"/>
      <c r="AI277" s="40"/>
    </row>
    <row r="278" spans="1:35" s="41" customFormat="1">
      <c r="A278" s="36" t="s">
        <v>349</v>
      </c>
      <c r="B278" s="36">
        <v>895</v>
      </c>
      <c r="C278" s="36" t="s">
        <v>746</v>
      </c>
      <c r="D278" s="37">
        <f>INDEX(asluku!C$6:C$325,MATCH('Lausuntopyyntö Kunnallisha'!$B$9:$B$303,asluku!$A$6:$A$325,0),1,1)</f>
        <v>15685</v>
      </c>
      <c r="E278" s="36" t="s">
        <v>87</v>
      </c>
      <c r="F278" s="38" t="str">
        <f t="shared" si="4"/>
        <v>10 000-49 999</v>
      </c>
      <c r="G278" s="36" t="s">
        <v>350</v>
      </c>
      <c r="H278" s="36"/>
      <c r="I278" s="36"/>
      <c r="J278" s="36"/>
      <c r="K278" s="36"/>
      <c r="L278" s="36"/>
      <c r="M278" s="36"/>
      <c r="N278" s="36"/>
      <c r="O278" s="36"/>
      <c r="P278" s="40"/>
      <c r="Q278" s="40"/>
      <c r="R278" s="40"/>
      <c r="S278" s="40"/>
      <c r="T278" s="40"/>
      <c r="U278" s="40"/>
      <c r="V278" s="40"/>
      <c r="W278" s="40"/>
      <c r="X278" s="40"/>
      <c r="Y278" s="40"/>
      <c r="Z278" s="40"/>
      <c r="AA278" s="40"/>
      <c r="AB278" s="40"/>
      <c r="AC278" s="40"/>
      <c r="AD278" s="40"/>
      <c r="AE278" s="40"/>
      <c r="AF278" s="40"/>
      <c r="AG278" s="40"/>
      <c r="AH278" s="40"/>
      <c r="AI278" s="40"/>
    </row>
    <row r="279" spans="1:35" s="41" customFormat="1">
      <c r="A279" s="36" t="s">
        <v>433</v>
      </c>
      <c r="B279" s="36">
        <v>785</v>
      </c>
      <c r="C279" s="36" t="s">
        <v>789</v>
      </c>
      <c r="D279" s="37">
        <f>INDEX(asluku!C$6:C$325,MATCH('Lausuntopyyntö Kunnallisha'!$B$9:$B$303,asluku!$A$6:$A$325,0),1,1)</f>
        <v>3314</v>
      </c>
      <c r="E279" s="36" t="s">
        <v>14</v>
      </c>
      <c r="F279" s="38" t="str">
        <f t="shared" si="4"/>
        <v>alle 10 000</v>
      </c>
      <c r="G279" s="39" t="s">
        <v>434</v>
      </c>
      <c r="H279" s="36"/>
      <c r="I279" s="36"/>
      <c r="J279" s="36"/>
      <c r="K279" s="36"/>
      <c r="L279" s="36"/>
      <c r="M279" s="36"/>
      <c r="N279" s="36"/>
      <c r="O279" s="36"/>
      <c r="P279" s="40"/>
      <c r="Q279" s="40"/>
      <c r="R279" s="40"/>
      <c r="S279" s="40"/>
      <c r="T279" s="40"/>
      <c r="U279" s="40"/>
      <c r="V279" s="40"/>
      <c r="W279" s="40"/>
      <c r="X279" s="40"/>
      <c r="Y279" s="40"/>
      <c r="Z279" s="40"/>
      <c r="AA279" s="40"/>
      <c r="AB279" s="40"/>
      <c r="AC279" s="40"/>
      <c r="AD279" s="40"/>
      <c r="AE279" s="40"/>
      <c r="AF279" s="40"/>
      <c r="AG279" s="40"/>
      <c r="AH279" s="40"/>
      <c r="AI279" s="40"/>
    </row>
    <row r="280" spans="1:35" s="41" customFormat="1">
      <c r="A280" s="36" t="s">
        <v>50</v>
      </c>
      <c r="B280" s="36">
        <v>905</v>
      </c>
      <c r="C280" s="36" t="s">
        <v>594</v>
      </c>
      <c r="D280" s="37">
        <f>INDEX(asluku!C$6:C$325,MATCH('Lausuntopyyntö Kunnallisha'!$B$9:$B$303,asluku!$A$6:$A$325,0),1,1)</f>
        <v>60398</v>
      </c>
      <c r="E280" s="36" t="s">
        <v>6</v>
      </c>
      <c r="F280" s="38" t="str">
        <f t="shared" si="4"/>
        <v>50 000-99 999</v>
      </c>
      <c r="G280" s="36" t="s">
        <v>51</v>
      </c>
      <c r="H280" s="36"/>
      <c r="I280" s="36"/>
      <c r="J280" s="36"/>
      <c r="K280" s="36"/>
      <c r="L280" s="36"/>
      <c r="M280" s="36"/>
      <c r="N280" s="36"/>
      <c r="O280" s="36"/>
      <c r="P280" s="40"/>
      <c r="Q280" s="40"/>
      <c r="R280" s="40"/>
      <c r="S280" s="40"/>
      <c r="T280" s="40"/>
      <c r="U280" s="40"/>
      <c r="V280" s="40"/>
      <c r="W280" s="40"/>
      <c r="X280" s="40"/>
      <c r="Y280" s="40"/>
      <c r="Z280" s="40"/>
      <c r="AA280" s="40"/>
      <c r="AB280" s="40"/>
      <c r="AC280" s="40"/>
      <c r="AD280" s="40"/>
      <c r="AE280" s="40"/>
      <c r="AF280" s="40"/>
      <c r="AG280" s="40"/>
      <c r="AH280" s="40"/>
      <c r="AI280" s="40"/>
    </row>
    <row r="281" spans="1:35" s="41" customFormat="1">
      <c r="A281" s="36" t="s">
        <v>54</v>
      </c>
      <c r="B281" s="36">
        <v>908</v>
      </c>
      <c r="C281" s="36" t="s">
        <v>596</v>
      </c>
      <c r="D281" s="37">
        <f>INDEX(asluku!C$6:C$325,MATCH('Lausuntopyyntö Kunnallisha'!$B$9:$B$303,asluku!$A$6:$A$325,0),1,1)</f>
        <v>21022</v>
      </c>
      <c r="E281" s="36" t="s">
        <v>55</v>
      </c>
      <c r="F281" s="38" t="str">
        <f t="shared" si="4"/>
        <v>10 000-49 999</v>
      </c>
      <c r="G281" s="36" t="s">
        <v>56</v>
      </c>
      <c r="H281" s="36"/>
      <c r="I281" s="36"/>
      <c r="J281" s="36"/>
      <c r="K281" s="36"/>
      <c r="L281" s="36"/>
      <c r="M281" s="36"/>
      <c r="N281" s="36"/>
      <c r="O281" s="36"/>
      <c r="P281" s="40"/>
      <c r="Q281" s="40"/>
      <c r="R281" s="40"/>
      <c r="S281" s="40"/>
      <c r="T281" s="40"/>
      <c r="U281" s="40"/>
      <c r="V281" s="40"/>
      <c r="W281" s="40"/>
      <c r="X281" s="40"/>
      <c r="Y281" s="40"/>
      <c r="Z281" s="40"/>
      <c r="AA281" s="40"/>
      <c r="AB281" s="40"/>
      <c r="AC281" s="40"/>
      <c r="AD281" s="40"/>
      <c r="AE281" s="40"/>
      <c r="AF281" s="40"/>
      <c r="AG281" s="40"/>
      <c r="AH281" s="40"/>
      <c r="AI281" s="40"/>
    </row>
    <row r="282" spans="1:35" s="41" customFormat="1">
      <c r="A282" s="36" t="s">
        <v>454</v>
      </c>
      <c r="B282" s="36">
        <v>911</v>
      </c>
      <c r="C282" s="36" t="s">
        <v>800</v>
      </c>
      <c r="D282" s="37">
        <f>INDEX(asluku!C$6:C$325,MATCH('Lausuntopyyntö Kunnallisha'!$B$9:$B$303,asluku!$A$6:$A$325,0),1,1)</f>
        <v>2437</v>
      </c>
      <c r="E282" s="36" t="s">
        <v>17</v>
      </c>
      <c r="F282" s="38" t="str">
        <f t="shared" si="4"/>
        <v>alle 10 000</v>
      </c>
      <c r="G282" s="36"/>
      <c r="H282" s="36"/>
      <c r="I282" s="36"/>
      <c r="J282" s="36"/>
      <c r="K282" s="36"/>
      <c r="L282" s="36"/>
      <c r="M282" s="36"/>
      <c r="N282" s="36"/>
      <c r="O282" s="36"/>
      <c r="P282" s="40"/>
      <c r="Q282" s="40"/>
      <c r="R282" s="40"/>
      <c r="S282" s="40"/>
      <c r="T282" s="40"/>
      <c r="U282" s="40"/>
      <c r="V282" s="40"/>
      <c r="W282" s="40"/>
      <c r="X282" s="40"/>
      <c r="Y282" s="40"/>
      <c r="Z282" s="40"/>
      <c r="AA282" s="40"/>
      <c r="AB282" s="40"/>
      <c r="AC282" s="40"/>
      <c r="AD282" s="40"/>
      <c r="AE282" s="40"/>
      <c r="AF282" s="40"/>
      <c r="AG282" s="40"/>
      <c r="AH282" s="40"/>
      <c r="AI282" s="40"/>
    </row>
    <row r="283" spans="1:35" s="41" customFormat="1">
      <c r="A283" s="36" t="s">
        <v>569</v>
      </c>
      <c r="B283" s="36">
        <v>92</v>
      </c>
      <c r="C283" s="36" t="s">
        <v>855</v>
      </c>
      <c r="D283" s="37">
        <f>INDEX(asluku!C$6:C$325,MATCH('Lausuntopyyntö Kunnallisha'!$B$9:$B$303,asluku!$A$6:$A$325,0),1,1)</f>
        <v>203001</v>
      </c>
      <c r="E283" s="36" t="s">
        <v>11</v>
      </c>
      <c r="F283" s="38" t="str">
        <f t="shared" si="4"/>
        <v>yli 100 000</v>
      </c>
      <c r="G283" s="39" t="s">
        <v>553</v>
      </c>
      <c r="H283" s="36"/>
      <c r="I283" s="36"/>
      <c r="J283" s="36"/>
      <c r="K283" s="36"/>
      <c r="L283" s="36"/>
      <c r="M283" s="36"/>
      <c r="N283" s="36"/>
      <c r="O283" s="36"/>
      <c r="P283" s="40"/>
      <c r="Q283" s="40"/>
      <c r="R283" s="40"/>
      <c r="S283" s="40"/>
      <c r="T283" s="40"/>
      <c r="U283" s="40"/>
      <c r="V283" s="40"/>
      <c r="W283" s="40"/>
      <c r="X283" s="40"/>
      <c r="Y283" s="40"/>
      <c r="Z283" s="40"/>
      <c r="AA283" s="40"/>
      <c r="AB283" s="40"/>
      <c r="AC283" s="40"/>
      <c r="AD283" s="40"/>
      <c r="AE283" s="40"/>
      <c r="AF283" s="40"/>
      <c r="AG283" s="40"/>
      <c r="AH283" s="40"/>
      <c r="AI283" s="40"/>
    </row>
    <row r="284" spans="1:35" s="41" customFormat="1">
      <c r="A284" s="36" t="s">
        <v>103</v>
      </c>
      <c r="B284" s="36">
        <v>915</v>
      </c>
      <c r="C284" s="36" t="s">
        <v>619</v>
      </c>
      <c r="D284" s="37">
        <f>INDEX(asluku!C$6:C$325,MATCH('Lausuntopyyntö Kunnallisha'!$B$9:$B$303,asluku!$A$6:$A$325,0),1,1)</f>
        <v>22606</v>
      </c>
      <c r="E284" s="36" t="s">
        <v>38</v>
      </c>
      <c r="F284" s="38" t="str">
        <f t="shared" si="4"/>
        <v>10 000-49 999</v>
      </c>
      <c r="G284" s="39" t="s">
        <v>104</v>
      </c>
      <c r="H284" s="36"/>
      <c r="I284" s="36"/>
      <c r="J284" s="36"/>
      <c r="K284" s="36"/>
      <c r="L284" s="36"/>
      <c r="M284" s="36"/>
      <c r="N284" s="36"/>
      <c r="O284" s="36"/>
      <c r="P284" s="40"/>
      <c r="Q284" s="40"/>
      <c r="R284" s="40"/>
      <c r="S284" s="40"/>
      <c r="T284" s="40"/>
      <c r="U284" s="40"/>
      <c r="V284" s="40"/>
      <c r="W284" s="40"/>
      <c r="X284" s="40"/>
      <c r="Y284" s="40"/>
      <c r="Z284" s="40"/>
      <c r="AA284" s="40"/>
      <c r="AB284" s="40"/>
      <c r="AC284" s="40"/>
      <c r="AD284" s="40"/>
      <c r="AE284" s="40"/>
      <c r="AF284" s="40"/>
      <c r="AG284" s="40"/>
      <c r="AH284" s="40"/>
      <c r="AI284" s="40"/>
    </row>
    <row r="285" spans="1:35" s="41" customFormat="1">
      <c r="A285" s="36" t="s">
        <v>526</v>
      </c>
      <c r="B285" s="36">
        <v>918</v>
      </c>
      <c r="C285" s="36" t="s">
        <v>837</v>
      </c>
      <c r="D285" s="37">
        <f>INDEX(asluku!C$6:C$325,MATCH('Lausuntopyyntö Kunnallisha'!$B$9:$B$303,asluku!$A$6:$A$325,0),1,1)</f>
        <v>2353</v>
      </c>
      <c r="E285" s="36" t="s">
        <v>87</v>
      </c>
      <c r="F285" s="38" t="str">
        <f t="shared" si="4"/>
        <v>alle 10 000</v>
      </c>
      <c r="G285" s="36" t="s">
        <v>527</v>
      </c>
      <c r="H285" s="36"/>
      <c r="I285" s="36"/>
      <c r="J285" s="36"/>
      <c r="K285" s="36"/>
      <c r="L285" s="36"/>
      <c r="M285" s="36"/>
      <c r="N285" s="36"/>
      <c r="O285" s="36"/>
      <c r="P285" s="40"/>
      <c r="Q285" s="40"/>
      <c r="R285" s="40"/>
      <c r="S285" s="40"/>
      <c r="T285" s="40"/>
      <c r="U285" s="40"/>
      <c r="V285" s="40"/>
      <c r="W285" s="40"/>
      <c r="X285" s="40"/>
      <c r="Y285" s="40"/>
      <c r="Z285" s="40"/>
      <c r="AA285" s="40"/>
      <c r="AB285" s="40"/>
      <c r="AC285" s="40"/>
      <c r="AD285" s="40"/>
      <c r="AE285" s="40"/>
      <c r="AF285" s="40"/>
      <c r="AG285" s="40"/>
      <c r="AH285" s="40"/>
      <c r="AI285" s="40"/>
    </row>
    <row r="286" spans="1:35" s="41" customFormat="1">
      <c r="A286" s="36" t="s">
        <v>278</v>
      </c>
      <c r="B286" s="36">
        <v>921</v>
      </c>
      <c r="C286" s="36" t="s">
        <v>709</v>
      </c>
      <c r="D286" s="37">
        <f>INDEX(asluku!C$6:C$325,MATCH('Lausuntopyyntö Kunnallisha'!$B$9:$B$303,asluku!$A$6:$A$325,0),1,1)</f>
        <v>2390</v>
      </c>
      <c r="E286" s="36" t="s">
        <v>38</v>
      </c>
      <c r="F286" s="38" t="str">
        <f t="shared" si="4"/>
        <v>alle 10 000</v>
      </c>
      <c r="G286" s="36" t="s">
        <v>279</v>
      </c>
      <c r="H286" s="36"/>
      <c r="I286" s="36"/>
      <c r="J286" s="36"/>
      <c r="K286" s="36"/>
      <c r="L286" s="36"/>
      <c r="M286" s="36"/>
      <c r="N286" s="36"/>
      <c r="O286" s="36"/>
      <c r="P286" s="40"/>
      <c r="Q286" s="40"/>
      <c r="R286" s="40"/>
      <c r="S286" s="40"/>
      <c r="T286" s="40"/>
      <c r="U286" s="40"/>
      <c r="V286" s="40"/>
      <c r="W286" s="40"/>
      <c r="X286" s="40"/>
      <c r="Y286" s="40"/>
      <c r="Z286" s="40"/>
      <c r="AA286" s="40"/>
      <c r="AB286" s="40"/>
      <c r="AC286" s="40"/>
      <c r="AD286" s="40"/>
      <c r="AE286" s="40"/>
      <c r="AF286" s="40"/>
      <c r="AG286" s="40"/>
      <c r="AH286" s="40"/>
      <c r="AI286" s="40"/>
    </row>
    <row r="287" spans="1:35" s="41" customFormat="1">
      <c r="A287" s="36" t="s">
        <v>439</v>
      </c>
      <c r="B287" s="36">
        <v>922</v>
      </c>
      <c r="C287" s="36" t="s">
        <v>792</v>
      </c>
      <c r="D287" s="37">
        <f>INDEX(asluku!C$6:C$325,MATCH('Lausuntopyyntö Kunnallisha'!$B$9:$B$303,asluku!$A$6:$A$325,0),1,1)</f>
        <v>4383</v>
      </c>
      <c r="E287" s="36" t="s">
        <v>55</v>
      </c>
      <c r="F287" s="38" t="str">
        <f t="shared" si="4"/>
        <v>alle 10 000</v>
      </c>
      <c r="G287" s="39" t="s">
        <v>440</v>
      </c>
      <c r="H287" s="36"/>
      <c r="I287" s="36"/>
      <c r="J287" s="36"/>
      <c r="K287" s="36"/>
      <c r="L287" s="36"/>
      <c r="M287" s="36"/>
      <c r="N287" s="36"/>
      <c r="O287" s="36"/>
      <c r="P287" s="40"/>
      <c r="Q287" s="40"/>
      <c r="R287" s="40"/>
      <c r="S287" s="40"/>
      <c r="T287" s="40"/>
      <c r="U287" s="40"/>
      <c r="V287" s="40"/>
      <c r="W287" s="40"/>
      <c r="X287" s="40"/>
      <c r="Y287" s="40"/>
      <c r="Z287" s="40"/>
      <c r="AA287" s="40"/>
      <c r="AB287" s="40"/>
      <c r="AC287" s="40"/>
      <c r="AD287" s="40"/>
      <c r="AE287" s="40"/>
      <c r="AF287" s="40"/>
      <c r="AG287" s="40"/>
      <c r="AH287" s="40"/>
      <c r="AI287" s="40"/>
    </row>
    <row r="288" spans="1:35" s="41" customFormat="1">
      <c r="A288" s="36" t="s">
        <v>321</v>
      </c>
      <c r="B288" s="36">
        <v>924</v>
      </c>
      <c r="C288" s="36" t="s">
        <v>731</v>
      </c>
      <c r="D288" s="37">
        <f>INDEX(asluku!C$6:C$325,MATCH('Lausuntopyyntö Kunnallisha'!$B$9:$B$303,asluku!$A$6:$A$325,0),1,1)</f>
        <v>3405</v>
      </c>
      <c r="E288" s="36" t="s">
        <v>43</v>
      </c>
      <c r="F288" s="38" t="str">
        <f t="shared" si="4"/>
        <v>alle 10 000</v>
      </c>
      <c r="G288" s="36" t="s">
        <v>322</v>
      </c>
      <c r="H288" s="36"/>
      <c r="I288" s="36"/>
      <c r="J288" s="36"/>
      <c r="K288" s="36"/>
      <c r="L288" s="36"/>
      <c r="M288" s="36"/>
      <c r="N288" s="36"/>
      <c r="O288" s="36"/>
      <c r="P288" s="40"/>
      <c r="Q288" s="40"/>
      <c r="R288" s="40"/>
      <c r="S288" s="40"/>
      <c r="T288" s="40"/>
      <c r="U288" s="40"/>
      <c r="V288" s="40"/>
      <c r="W288" s="40"/>
      <c r="X288" s="40"/>
      <c r="Y288" s="40"/>
      <c r="Z288" s="40"/>
      <c r="AA288" s="40"/>
      <c r="AB288" s="40"/>
      <c r="AC288" s="40"/>
      <c r="AD288" s="40"/>
      <c r="AE288" s="40"/>
      <c r="AF288" s="40"/>
      <c r="AG288" s="40"/>
      <c r="AH288" s="40"/>
      <c r="AI288" s="40"/>
    </row>
    <row r="289" spans="1:35" s="41" customFormat="1">
      <c r="A289" s="36" t="s">
        <v>84</v>
      </c>
      <c r="B289" s="36">
        <v>925</v>
      </c>
      <c r="C289" s="36" t="s">
        <v>610</v>
      </c>
      <c r="D289" s="37">
        <f>INDEX(asluku!C$6:C$325,MATCH('Lausuntopyyntö Kunnallisha'!$B$9:$B$303,asluku!$A$6:$A$325,0),1,1)</f>
        <v>3962</v>
      </c>
      <c r="E289" s="36" t="s">
        <v>38</v>
      </c>
      <c r="F289" s="38" t="str">
        <f t="shared" si="4"/>
        <v>alle 10 000</v>
      </c>
      <c r="G289" s="39" t="s">
        <v>85</v>
      </c>
      <c r="H289" s="36"/>
      <c r="I289" s="36"/>
      <c r="J289" s="36"/>
      <c r="K289" s="36"/>
      <c r="L289" s="36"/>
      <c r="M289" s="36"/>
      <c r="N289" s="36"/>
      <c r="O289" s="36"/>
      <c r="P289" s="40"/>
      <c r="Q289" s="40"/>
      <c r="R289" s="40"/>
      <c r="S289" s="40"/>
      <c r="T289" s="40"/>
      <c r="U289" s="40"/>
      <c r="V289" s="40"/>
      <c r="W289" s="40"/>
      <c r="X289" s="40"/>
      <c r="Y289" s="40"/>
      <c r="Z289" s="40"/>
      <c r="AA289" s="40"/>
      <c r="AB289" s="40"/>
      <c r="AC289" s="40"/>
      <c r="AD289" s="40"/>
      <c r="AE289" s="40"/>
      <c r="AF289" s="40"/>
      <c r="AG289" s="40"/>
      <c r="AH289" s="40"/>
      <c r="AI289" s="40"/>
    </row>
    <row r="290" spans="1:35" s="41" customFormat="1">
      <c r="A290" s="36" t="s">
        <v>330</v>
      </c>
      <c r="B290" s="36">
        <v>926</v>
      </c>
      <c r="C290" s="36" t="s">
        <v>736</v>
      </c>
      <c r="D290" s="37">
        <f>INDEX(asluku!C$6:C$325,MATCH('Lausuntopyyntö Kunnallisha'!$B$9:$B$303,asluku!$A$6:$A$325,0),1,1)</f>
        <v>3059</v>
      </c>
      <c r="E290" s="36" t="s">
        <v>20</v>
      </c>
      <c r="F290" s="38" t="str">
        <f t="shared" si="4"/>
        <v>alle 10 000</v>
      </c>
      <c r="G290" s="36" t="s">
        <v>331</v>
      </c>
      <c r="H290" s="36"/>
      <c r="I290" s="36"/>
      <c r="J290" s="36"/>
      <c r="K290" s="36"/>
      <c r="L290" s="36"/>
      <c r="M290" s="36"/>
      <c r="N290" s="36"/>
      <c r="O290" s="36"/>
      <c r="P290" s="40"/>
      <c r="Q290" s="40"/>
      <c r="R290" s="40"/>
      <c r="S290" s="40"/>
      <c r="T290" s="40"/>
      <c r="U290" s="40"/>
      <c r="V290" s="40"/>
      <c r="W290" s="40"/>
      <c r="X290" s="40"/>
      <c r="Y290" s="40"/>
      <c r="Z290" s="40"/>
      <c r="AA290" s="40"/>
      <c r="AB290" s="40"/>
      <c r="AC290" s="40"/>
      <c r="AD290" s="40"/>
      <c r="AE290" s="40"/>
      <c r="AF290" s="40"/>
      <c r="AG290" s="40"/>
      <c r="AH290" s="40"/>
      <c r="AI290" s="40"/>
    </row>
    <row r="291" spans="1:35" s="41" customFormat="1">
      <c r="A291" s="36" t="s">
        <v>465</v>
      </c>
      <c r="B291" s="36">
        <v>927</v>
      </c>
      <c r="C291" s="36" t="s">
        <v>806</v>
      </c>
      <c r="D291" s="37">
        <f>INDEX(asluku!C$6:C$325,MATCH('Lausuntopyyntö Kunnallisha'!$B$9:$B$303,asluku!$A$6:$A$325,0),1,1)</f>
        <v>28581</v>
      </c>
      <c r="E291" s="36" t="s">
        <v>11</v>
      </c>
      <c r="F291" s="38" t="str">
        <f t="shared" si="4"/>
        <v>10 000-49 999</v>
      </c>
      <c r="G291" s="36" t="s">
        <v>466</v>
      </c>
      <c r="H291" s="36"/>
      <c r="I291" s="36"/>
      <c r="J291" s="36"/>
      <c r="K291" s="36"/>
      <c r="L291" s="36"/>
      <c r="M291" s="36"/>
      <c r="N291" s="36"/>
      <c r="O291" s="36"/>
      <c r="P291" s="40"/>
      <c r="Q291" s="40"/>
      <c r="R291" s="40"/>
      <c r="S291" s="40"/>
      <c r="T291" s="40"/>
      <c r="U291" s="40"/>
      <c r="V291" s="40"/>
      <c r="W291" s="40"/>
      <c r="X291" s="40"/>
      <c r="Y291" s="40"/>
      <c r="Z291" s="40"/>
      <c r="AA291" s="40"/>
      <c r="AB291" s="40"/>
      <c r="AC291" s="40"/>
      <c r="AD291" s="40"/>
      <c r="AE291" s="40"/>
      <c r="AF291" s="40"/>
      <c r="AG291" s="40"/>
      <c r="AH291" s="40"/>
      <c r="AI291" s="40"/>
    </row>
    <row r="292" spans="1:35" s="41" customFormat="1">
      <c r="A292" s="36" t="s">
        <v>98</v>
      </c>
      <c r="B292" s="36">
        <v>931</v>
      </c>
      <c r="C292" s="36" t="s">
        <v>617</v>
      </c>
      <c r="D292" s="37">
        <f>INDEX(asluku!C$6:C$325,MATCH('Lausuntopyyntö Kunnallisha'!$B$9:$B$303,asluku!$A$6:$A$325,0),1,1)</f>
        <v>7065</v>
      </c>
      <c r="E292" s="36" t="s">
        <v>99</v>
      </c>
      <c r="F292" s="38" t="str">
        <f t="shared" si="4"/>
        <v>alle 10 000</v>
      </c>
      <c r="G292" s="36" t="s">
        <v>100</v>
      </c>
      <c r="H292" s="36"/>
      <c r="I292" s="36"/>
      <c r="J292" s="36"/>
      <c r="K292" s="36"/>
      <c r="L292" s="36"/>
      <c r="M292" s="36"/>
      <c r="N292" s="36"/>
      <c r="O292" s="36"/>
      <c r="P292" s="40"/>
      <c r="Q292" s="40"/>
      <c r="R292" s="40"/>
      <c r="S292" s="40"/>
      <c r="T292" s="40"/>
      <c r="U292" s="40"/>
      <c r="V292" s="40"/>
      <c r="W292" s="40"/>
      <c r="X292" s="40"/>
      <c r="Y292" s="40"/>
      <c r="Z292" s="40"/>
      <c r="AA292" s="40"/>
      <c r="AB292" s="40"/>
      <c r="AC292" s="40"/>
      <c r="AD292" s="40"/>
      <c r="AE292" s="40"/>
      <c r="AF292" s="40"/>
      <c r="AG292" s="40"/>
      <c r="AH292" s="40"/>
      <c r="AI292" s="40"/>
    </row>
    <row r="293" spans="1:35" s="41" customFormat="1">
      <c r="A293" s="36" t="s">
        <v>143</v>
      </c>
      <c r="B293" s="36">
        <v>934</v>
      </c>
      <c r="C293" s="36" t="s">
        <v>640</v>
      </c>
      <c r="D293" s="37">
        <f>INDEX(asluku!C$6:C$325,MATCH('Lausuntopyyntö Kunnallisha'!$B$9:$B$303,asluku!$A$6:$A$325,0),1,1)</f>
        <v>3222</v>
      </c>
      <c r="E293" s="36" t="s">
        <v>30</v>
      </c>
      <c r="F293" s="38" t="str">
        <f t="shared" si="4"/>
        <v>alle 10 000</v>
      </c>
      <c r="G293" s="39" t="s">
        <v>144</v>
      </c>
      <c r="H293" s="36"/>
      <c r="I293" s="36"/>
      <c r="J293" s="36"/>
      <c r="K293" s="36"/>
      <c r="L293" s="36"/>
      <c r="M293" s="36"/>
      <c r="N293" s="36"/>
      <c r="O293" s="36"/>
      <c r="P293" s="40"/>
      <c r="Q293" s="40"/>
      <c r="R293" s="40"/>
      <c r="S293" s="40"/>
      <c r="T293" s="40"/>
      <c r="U293" s="40"/>
      <c r="V293" s="40"/>
      <c r="W293" s="40"/>
      <c r="X293" s="40"/>
      <c r="Y293" s="40"/>
      <c r="Z293" s="40"/>
      <c r="AA293" s="40"/>
      <c r="AB293" s="40"/>
      <c r="AC293" s="40"/>
      <c r="AD293" s="40"/>
      <c r="AE293" s="40"/>
      <c r="AF293" s="40"/>
      <c r="AG293" s="40"/>
      <c r="AH293" s="40"/>
      <c r="AI293" s="40"/>
    </row>
    <row r="294" spans="1:35" s="41" customFormat="1">
      <c r="A294" s="36" t="s">
        <v>401</v>
      </c>
      <c r="B294" s="36">
        <v>935</v>
      </c>
      <c r="C294" s="36" t="s">
        <v>773</v>
      </c>
      <c r="D294" s="37">
        <f>INDEX(asluku!C$6:C$325,MATCH('Lausuntopyyntö Kunnallisha'!$B$9:$B$303,asluku!$A$6:$A$325,0),1,1)</f>
        <v>3485</v>
      </c>
      <c r="E294" s="36" t="s">
        <v>65</v>
      </c>
      <c r="F294" s="38" t="str">
        <f t="shared" si="4"/>
        <v>alle 10 000</v>
      </c>
      <c r="G294" s="36" t="s">
        <v>402</v>
      </c>
      <c r="H294" s="36"/>
      <c r="I294" s="36"/>
      <c r="J294" s="36"/>
      <c r="K294" s="36"/>
      <c r="L294" s="36"/>
      <c r="M294" s="36"/>
      <c r="N294" s="36"/>
      <c r="O294" s="36"/>
      <c r="P294" s="40"/>
      <c r="Q294" s="40"/>
      <c r="R294" s="40"/>
      <c r="S294" s="40"/>
      <c r="T294" s="40"/>
      <c r="U294" s="40"/>
      <c r="V294" s="40"/>
      <c r="W294" s="40"/>
      <c r="X294" s="40"/>
      <c r="Y294" s="40"/>
      <c r="Z294" s="40"/>
      <c r="AA294" s="40"/>
      <c r="AB294" s="40"/>
      <c r="AC294" s="40"/>
      <c r="AD294" s="40"/>
      <c r="AE294" s="40"/>
      <c r="AF294" s="40"/>
      <c r="AG294" s="40"/>
      <c r="AH294" s="40"/>
      <c r="AI294" s="40"/>
    </row>
    <row r="295" spans="1:35" s="41" customFormat="1">
      <c r="A295" s="36" t="s">
        <v>513</v>
      </c>
      <c r="B295" s="36">
        <v>936</v>
      </c>
      <c r="C295" s="36" t="s">
        <v>830</v>
      </c>
      <c r="D295" s="37">
        <f>INDEX(asluku!C$6:C$325,MATCH('Lausuntopyyntö Kunnallisha'!$B$9:$B$303,asluku!$A$6:$A$325,0),1,1)</f>
        <v>7453</v>
      </c>
      <c r="E295" s="36" t="s">
        <v>55</v>
      </c>
      <c r="F295" s="38" t="str">
        <f t="shared" si="4"/>
        <v>alle 10 000</v>
      </c>
      <c r="G295" s="39" t="s">
        <v>514</v>
      </c>
      <c r="H295" s="36"/>
      <c r="I295" s="36"/>
      <c r="J295" s="36"/>
      <c r="K295" s="36"/>
      <c r="L295" s="36"/>
      <c r="M295" s="36"/>
      <c r="N295" s="36"/>
      <c r="O295" s="36"/>
      <c r="P295" s="40"/>
      <c r="Q295" s="40"/>
      <c r="R295" s="40"/>
      <c r="S295" s="40"/>
      <c r="T295" s="40"/>
      <c r="U295" s="40"/>
      <c r="V295" s="40"/>
      <c r="W295" s="40"/>
      <c r="X295" s="40"/>
      <c r="Y295" s="40"/>
      <c r="Z295" s="40"/>
      <c r="AA295" s="40"/>
      <c r="AB295" s="40"/>
      <c r="AC295" s="40"/>
      <c r="AD295" s="40"/>
      <c r="AE295" s="40"/>
      <c r="AF295" s="40"/>
      <c r="AG295" s="40"/>
      <c r="AH295" s="40"/>
      <c r="AI295" s="40"/>
    </row>
    <row r="296" spans="1:35" s="41" customFormat="1">
      <c r="A296" s="36" t="s">
        <v>345</v>
      </c>
      <c r="B296" s="36">
        <v>942</v>
      </c>
      <c r="C296" s="36" t="s">
        <v>744</v>
      </c>
      <c r="D296" s="37">
        <f>INDEX(asluku!C$6:C$325,MATCH('Lausuntopyyntö Kunnallisha'!$B$9:$B$303,asluku!$A$6:$A$325,0),1,1)</f>
        <v>4775</v>
      </c>
      <c r="E296" s="36" t="s">
        <v>6</v>
      </c>
      <c r="F296" s="38" t="str">
        <f t="shared" si="4"/>
        <v>alle 10 000</v>
      </c>
      <c r="G296" s="36" t="s">
        <v>346</v>
      </c>
      <c r="H296" s="36"/>
      <c r="I296" s="36"/>
      <c r="J296" s="36"/>
      <c r="K296" s="36"/>
      <c r="L296" s="36"/>
      <c r="M296" s="36"/>
      <c r="N296" s="36"/>
      <c r="O296" s="36"/>
      <c r="P296" s="40"/>
      <c r="Q296" s="40"/>
      <c r="R296" s="40"/>
      <c r="S296" s="40"/>
      <c r="T296" s="40"/>
      <c r="U296" s="40"/>
      <c r="V296" s="40"/>
      <c r="W296" s="40"/>
      <c r="X296" s="40"/>
      <c r="Y296" s="40"/>
      <c r="Z296" s="40"/>
      <c r="AA296" s="40"/>
      <c r="AB296" s="40"/>
      <c r="AC296" s="40"/>
      <c r="AD296" s="40"/>
      <c r="AE296" s="40"/>
      <c r="AF296" s="40"/>
      <c r="AG296" s="40"/>
      <c r="AH296" s="40"/>
      <c r="AI296" s="40"/>
    </row>
    <row r="297" spans="1:35" s="40" customFormat="1" ht="11.25">
      <c r="A297" s="36" t="s">
        <v>485</v>
      </c>
      <c r="B297" s="36">
        <v>946</v>
      </c>
      <c r="C297" s="36" t="s">
        <v>816</v>
      </c>
      <c r="D297" s="37">
        <f>INDEX(asluku!C$6:C$325,MATCH('Lausuntopyyntö Kunnallisha'!$B$9:$B$303,asluku!$A$6:$A$325,0),1,1)</f>
        <v>6743</v>
      </c>
      <c r="E297" s="36" t="s">
        <v>6</v>
      </c>
      <c r="F297" s="38" t="str">
        <f t="shared" si="4"/>
        <v>alle 10 000</v>
      </c>
      <c r="G297" s="36" t="s">
        <v>486</v>
      </c>
      <c r="H297" s="36"/>
      <c r="I297" s="36"/>
      <c r="J297" s="36"/>
      <c r="K297" s="36"/>
      <c r="L297" s="36"/>
      <c r="M297" s="36"/>
      <c r="N297" s="36"/>
      <c r="O297" s="36"/>
    </row>
    <row r="298" spans="1:35" s="40" customFormat="1" ht="11.25">
      <c r="A298" s="36" t="s">
        <v>79</v>
      </c>
      <c r="B298" s="36">
        <v>972</v>
      </c>
      <c r="C298" s="36" t="s">
        <v>607</v>
      </c>
      <c r="D298" s="37">
        <f>INDEX(asluku!C$6:C$325,MATCH('Lausuntopyyntö Kunnallisha'!$B$9:$B$303,asluku!$A$6:$A$325,0),1,1)</f>
        <v>2188</v>
      </c>
      <c r="E298" s="36" t="s">
        <v>20</v>
      </c>
      <c r="F298" s="38" t="str">
        <f t="shared" si="4"/>
        <v>alle 10 000</v>
      </c>
      <c r="G298" s="39" t="s">
        <v>80</v>
      </c>
      <c r="H298" s="36"/>
      <c r="I298" s="36"/>
      <c r="J298" s="36"/>
      <c r="K298" s="36"/>
      <c r="L298" s="36"/>
      <c r="M298" s="36"/>
      <c r="N298" s="36"/>
      <c r="O298" s="36"/>
    </row>
    <row r="299" spans="1:35" s="41" customFormat="1">
      <c r="A299" s="36" t="s">
        <v>222</v>
      </c>
      <c r="B299" s="36">
        <v>976</v>
      </c>
      <c r="C299" s="36" t="s">
        <v>680</v>
      </c>
      <c r="D299" s="37">
        <f>INDEX(asluku!C$6:C$325,MATCH('Lausuntopyyntö Kunnallisha'!$B$9:$B$303,asluku!$A$6:$A$325,0),1,1)</f>
        <v>4650</v>
      </c>
      <c r="E299" s="36" t="s">
        <v>48</v>
      </c>
      <c r="F299" s="38" t="str">
        <f t="shared" si="4"/>
        <v>alle 10 000</v>
      </c>
      <c r="G299" s="39" t="s">
        <v>223</v>
      </c>
      <c r="H299" s="36"/>
      <c r="I299" s="36"/>
      <c r="J299" s="36"/>
      <c r="K299" s="36"/>
      <c r="L299" s="36"/>
      <c r="M299" s="36"/>
      <c r="N299" s="36"/>
      <c r="O299" s="36"/>
      <c r="P299" s="40"/>
      <c r="Q299" s="40"/>
      <c r="R299" s="40"/>
      <c r="S299" s="40"/>
      <c r="T299" s="40"/>
      <c r="U299" s="40"/>
      <c r="V299" s="40"/>
      <c r="W299" s="40"/>
      <c r="X299" s="40"/>
      <c r="Y299" s="40"/>
      <c r="Z299" s="40"/>
      <c r="AA299" s="40"/>
      <c r="AB299" s="40"/>
      <c r="AC299" s="40"/>
      <c r="AD299" s="40"/>
      <c r="AE299" s="40"/>
      <c r="AF299" s="40"/>
      <c r="AG299" s="40"/>
      <c r="AH299" s="40"/>
      <c r="AI299" s="40"/>
    </row>
    <row r="300" spans="1:35" s="41" customFormat="1">
      <c r="A300" s="36" t="s">
        <v>141</v>
      </c>
      <c r="B300" s="36">
        <v>977</v>
      </c>
      <c r="C300" s="36" t="s">
        <v>639</v>
      </c>
      <c r="D300" s="37">
        <f>INDEX(asluku!C$6:C$325,MATCH('Lausuntopyyntö Kunnallisha'!$B$9:$B$303,asluku!$A$6:$A$325,0),1,1)</f>
        <v>14266</v>
      </c>
      <c r="E300" s="36" t="s">
        <v>20</v>
      </c>
      <c r="F300" s="38" t="str">
        <f t="shared" si="4"/>
        <v>10 000-49 999</v>
      </c>
      <c r="G300" s="36" t="s">
        <v>142</v>
      </c>
      <c r="H300" s="36"/>
      <c r="I300" s="36"/>
      <c r="J300" s="36"/>
      <c r="K300" s="36"/>
      <c r="L300" s="36"/>
      <c r="M300" s="36"/>
      <c r="N300" s="36"/>
      <c r="O300" s="36"/>
      <c r="P300" s="40"/>
      <c r="Q300" s="40"/>
      <c r="R300" s="40"/>
      <c r="S300" s="40"/>
      <c r="T300" s="40"/>
      <c r="U300" s="40"/>
      <c r="V300" s="40"/>
      <c r="W300" s="40"/>
      <c r="X300" s="40"/>
      <c r="Y300" s="40"/>
      <c r="Z300" s="40"/>
      <c r="AA300" s="40"/>
      <c r="AB300" s="40"/>
      <c r="AC300" s="40"/>
      <c r="AD300" s="40"/>
      <c r="AE300" s="40"/>
      <c r="AF300" s="40"/>
      <c r="AG300" s="40"/>
      <c r="AH300" s="40"/>
      <c r="AI300" s="40"/>
    </row>
    <row r="301" spans="1:35" s="41" customFormat="1">
      <c r="A301" s="36" t="s">
        <v>391</v>
      </c>
      <c r="B301" s="36">
        <v>980</v>
      </c>
      <c r="C301" s="36" t="s">
        <v>768</v>
      </c>
      <c r="D301" s="37">
        <f>INDEX(asluku!C$6:C$325,MATCH('Lausuntopyyntö Kunnallisha'!$B$9:$B$303,asluku!$A$6:$A$325,0),1,1)</f>
        <v>30942</v>
      </c>
      <c r="E301" s="36" t="s">
        <v>55</v>
      </c>
      <c r="F301" s="38" t="str">
        <f t="shared" si="4"/>
        <v>10 000-49 999</v>
      </c>
      <c r="G301" s="36" t="s">
        <v>392</v>
      </c>
      <c r="H301" s="36"/>
      <c r="I301" s="36"/>
      <c r="J301" s="36"/>
      <c r="K301" s="36"/>
      <c r="L301" s="36"/>
      <c r="M301" s="36"/>
      <c r="N301" s="36"/>
      <c r="O301" s="36"/>
      <c r="P301" s="40"/>
      <c r="Q301" s="40"/>
      <c r="R301" s="40"/>
      <c r="S301" s="40"/>
      <c r="T301" s="40"/>
      <c r="U301" s="40"/>
      <c r="V301" s="40"/>
      <c r="W301" s="40"/>
      <c r="X301" s="40"/>
      <c r="Y301" s="40"/>
      <c r="Z301" s="40"/>
      <c r="AA301" s="40"/>
      <c r="AB301" s="40"/>
      <c r="AC301" s="40"/>
      <c r="AD301" s="40"/>
      <c r="AE301" s="40"/>
      <c r="AF301" s="40"/>
      <c r="AG301" s="40"/>
      <c r="AH301" s="40"/>
      <c r="AI301" s="40"/>
    </row>
    <row r="302" spans="1:35" s="41" customFormat="1">
      <c r="A302" s="36" t="s">
        <v>536</v>
      </c>
      <c r="B302" s="36">
        <v>989</v>
      </c>
      <c r="C302" s="36" t="s">
        <v>842</v>
      </c>
      <c r="D302" s="37">
        <f>INDEX(asluku!C$6:C$325,MATCH('Lausuntopyyntö Kunnallisha'!$B$9:$B$303,asluku!$A$6:$A$325,0),1,1)</f>
        <v>6412</v>
      </c>
      <c r="E302" s="36" t="s">
        <v>30</v>
      </c>
      <c r="F302" s="38" t="str">
        <f t="shared" si="4"/>
        <v>alle 10 000</v>
      </c>
      <c r="G302" s="36" t="s">
        <v>537</v>
      </c>
      <c r="H302" s="36"/>
      <c r="I302" s="36"/>
      <c r="J302" s="36"/>
      <c r="K302" s="36"/>
      <c r="L302" s="36"/>
      <c r="M302" s="36"/>
      <c r="N302" s="36"/>
      <c r="O302" s="36"/>
      <c r="P302" s="40"/>
      <c r="Q302" s="40"/>
      <c r="R302" s="40"/>
      <c r="S302" s="40"/>
      <c r="T302" s="40"/>
      <c r="U302" s="40"/>
      <c r="V302" s="40"/>
      <c r="W302" s="40"/>
      <c r="X302" s="40"/>
      <c r="Y302" s="40"/>
      <c r="Z302" s="40"/>
      <c r="AA302" s="40"/>
      <c r="AB302" s="40"/>
      <c r="AC302" s="40"/>
      <c r="AD302" s="40"/>
      <c r="AE302" s="40"/>
      <c r="AF302" s="40"/>
      <c r="AG302" s="40"/>
      <c r="AH302" s="40"/>
      <c r="AI302" s="40"/>
    </row>
    <row r="303" spans="1:35" s="41" customFormat="1">
      <c r="A303" s="36" t="s">
        <v>364</v>
      </c>
      <c r="B303" s="36">
        <v>992</v>
      </c>
      <c r="C303" s="36" t="s">
        <v>754</v>
      </c>
      <c r="D303" s="37">
        <f>INDEX(asluku!C$6:C$325,MATCH('Lausuntopyyntö Kunnallisha'!$B$9:$B$303,asluku!$A$6:$A$325,0),1,1)</f>
        <v>20334</v>
      </c>
      <c r="E303" s="36" t="s">
        <v>99</v>
      </c>
      <c r="F303" s="38" t="str">
        <f t="shared" si="4"/>
        <v>10 000-49 999</v>
      </c>
      <c r="G303" s="36" t="s">
        <v>365</v>
      </c>
      <c r="H303" s="36"/>
      <c r="I303" s="36"/>
      <c r="J303" s="36"/>
      <c r="K303" s="36"/>
      <c r="L303" s="36"/>
      <c r="M303" s="36"/>
      <c r="N303" s="36"/>
      <c r="O303" s="36"/>
      <c r="P303" s="40"/>
      <c r="Q303" s="40"/>
      <c r="R303" s="40"/>
      <c r="S303" s="40"/>
      <c r="T303" s="40"/>
      <c r="U303" s="40"/>
      <c r="V303" s="40"/>
      <c r="W303" s="40"/>
      <c r="X303" s="40"/>
      <c r="Y303" s="40"/>
      <c r="Z303" s="40"/>
      <c r="AA303" s="40"/>
      <c r="AB303" s="40"/>
      <c r="AC303" s="40"/>
      <c r="AD303" s="40"/>
      <c r="AE303" s="40"/>
      <c r="AF303" s="40"/>
      <c r="AG303" s="40"/>
      <c r="AH303" s="40"/>
      <c r="AI303" s="40"/>
    </row>
  </sheetData>
  <sortState ref="A6:J300">
    <sortCondition ref="C6:C300"/>
  </sortState>
  <pageMargins left="0.55118110236220474" right="0.55118110236220474" top="0.59055118110236227" bottom="0.59055118110236227" header="0.51181102362204722" footer="0.51181102362204722"/>
  <pageSetup paperSize="9" scale="75" orientation="landscape" r:id="rId1"/>
</worksheet>
</file>

<file path=xl/worksheets/sheet3.xml><?xml version="1.0" encoding="utf-8"?>
<worksheet xmlns="http://schemas.openxmlformats.org/spreadsheetml/2006/main" xmlns:r="http://schemas.openxmlformats.org/officeDocument/2006/relationships">
  <dimension ref="A2:E329"/>
  <sheetViews>
    <sheetView topLeftCell="A289" workbookViewId="0">
      <selection activeCell="E324" sqref="E324"/>
    </sheetView>
  </sheetViews>
  <sheetFormatPr defaultRowHeight="12.75"/>
  <cols>
    <col min="2" max="2" width="14.140625" customWidth="1"/>
    <col min="3" max="3" width="15.42578125" customWidth="1"/>
  </cols>
  <sheetData>
    <row r="2" spans="1:5">
      <c r="C2">
        <f>COUNT(C6:C325)</f>
        <v>320</v>
      </c>
      <c r="D2" t="s">
        <v>900</v>
      </c>
    </row>
    <row r="3" spans="1:5" ht="15">
      <c r="C3" s="4" t="s">
        <v>901</v>
      </c>
    </row>
    <row r="4" spans="1:5">
      <c r="B4" t="s">
        <v>899</v>
      </c>
      <c r="C4">
        <v>5372913</v>
      </c>
    </row>
    <row r="6" spans="1:5" ht="15">
      <c r="A6" s="4">
        <v>5</v>
      </c>
      <c r="B6" t="s">
        <v>865</v>
      </c>
      <c r="C6" s="5">
        <v>10327</v>
      </c>
    </row>
    <row r="7" spans="1:5" ht="15">
      <c r="A7" s="4">
        <v>9</v>
      </c>
      <c r="B7" t="s">
        <v>864</v>
      </c>
      <c r="C7" s="5">
        <v>2750</v>
      </c>
    </row>
    <row r="8" spans="1:5" ht="15">
      <c r="A8" s="4">
        <v>10</v>
      </c>
      <c r="B8" t="s">
        <v>814</v>
      </c>
      <c r="C8" s="5">
        <v>9229</v>
      </c>
    </row>
    <row r="9" spans="1:5" ht="15">
      <c r="A9" s="4">
        <v>16</v>
      </c>
      <c r="B9" t="s">
        <v>866</v>
      </c>
      <c r="C9" s="5">
        <v>8498</v>
      </c>
      <c r="E9">
        <v>1</v>
      </c>
    </row>
    <row r="10" spans="1:5" ht="15">
      <c r="A10" s="4">
        <v>18</v>
      </c>
      <c r="B10" t="s">
        <v>867</v>
      </c>
      <c r="C10" s="5">
        <v>4911</v>
      </c>
      <c r="E10">
        <v>1</v>
      </c>
    </row>
    <row r="11" spans="1:5" ht="15">
      <c r="A11" s="4">
        <v>19</v>
      </c>
      <c r="B11" t="s">
        <v>712</v>
      </c>
      <c r="C11" s="5">
        <v>3975</v>
      </c>
    </row>
    <row r="12" spans="1:5" ht="15">
      <c r="A12" s="4">
        <v>20</v>
      </c>
      <c r="B12" t="s">
        <v>628</v>
      </c>
      <c r="C12" s="5">
        <v>17091</v>
      </c>
    </row>
    <row r="13" spans="1:5" ht="15">
      <c r="A13" s="4">
        <v>46</v>
      </c>
      <c r="B13" t="s">
        <v>860</v>
      </c>
      <c r="C13" s="5">
        <v>1566</v>
      </c>
    </row>
    <row r="14" spans="1:5" ht="15">
      <c r="A14" s="4">
        <v>47</v>
      </c>
      <c r="B14" t="s">
        <v>790</v>
      </c>
      <c r="C14" s="5">
        <v>1893</v>
      </c>
    </row>
    <row r="15" spans="1:5" ht="15">
      <c r="A15" s="4">
        <v>49</v>
      </c>
      <c r="B15" t="s">
        <v>747</v>
      </c>
      <c r="C15" s="5">
        <v>252439</v>
      </c>
    </row>
    <row r="16" spans="1:5" ht="15">
      <c r="A16" s="4">
        <v>50</v>
      </c>
      <c r="B16" t="s">
        <v>722</v>
      </c>
      <c r="C16" s="5">
        <v>12424</v>
      </c>
    </row>
    <row r="17" spans="1:5" ht="15">
      <c r="A17" s="4">
        <v>51</v>
      </c>
      <c r="B17" t="s">
        <v>868</v>
      </c>
      <c r="C17" s="5">
        <v>5844</v>
      </c>
      <c r="E17">
        <v>1</v>
      </c>
    </row>
    <row r="18" spans="1:5" ht="15">
      <c r="A18" s="4">
        <v>52</v>
      </c>
      <c r="B18" t="s">
        <v>869</v>
      </c>
      <c r="C18" s="5">
        <v>2747</v>
      </c>
      <c r="E18">
        <v>1</v>
      </c>
    </row>
    <row r="19" spans="1:5" ht="15">
      <c r="A19" s="4">
        <v>61</v>
      </c>
      <c r="B19" t="s">
        <v>713</v>
      </c>
      <c r="C19" s="5">
        <v>17833</v>
      </c>
    </row>
    <row r="20" spans="1:5" ht="15">
      <c r="A20" s="4">
        <v>69</v>
      </c>
      <c r="B20" t="s">
        <v>804</v>
      </c>
      <c r="C20" s="5">
        <v>7609</v>
      </c>
    </row>
    <row r="21" spans="1:5" ht="15">
      <c r="A21" s="4">
        <v>71</v>
      </c>
      <c r="B21" t="s">
        <v>627</v>
      </c>
      <c r="C21" s="5">
        <v>7384</v>
      </c>
    </row>
    <row r="22" spans="1:5" ht="15">
      <c r="A22" s="4">
        <v>72</v>
      </c>
      <c r="B22" t="s">
        <v>844</v>
      </c>
      <c r="C22" s="5">
        <v>1004</v>
      </c>
    </row>
    <row r="23" spans="1:5" ht="15">
      <c r="A23" s="4">
        <v>74</v>
      </c>
      <c r="B23" t="s">
        <v>644</v>
      </c>
      <c r="C23" s="5">
        <v>1275</v>
      </c>
    </row>
    <row r="24" spans="1:5" ht="15">
      <c r="A24" s="4">
        <v>75</v>
      </c>
      <c r="B24" t="s">
        <v>741</v>
      </c>
      <c r="C24" s="5">
        <v>21403</v>
      </c>
    </row>
    <row r="25" spans="1:5" ht="15">
      <c r="A25" s="4">
        <v>77</v>
      </c>
      <c r="B25" t="s">
        <v>737</v>
      </c>
      <c r="C25" s="5">
        <v>5491</v>
      </c>
    </row>
    <row r="26" spans="1:5" ht="15">
      <c r="A26" s="4">
        <v>78</v>
      </c>
      <c r="B26" t="s">
        <v>846</v>
      </c>
      <c r="C26" s="5">
        <v>9417</v>
      </c>
    </row>
    <row r="27" spans="1:5" ht="15">
      <c r="A27" s="4">
        <v>79</v>
      </c>
      <c r="B27" t="s">
        <v>774</v>
      </c>
      <c r="C27" s="5">
        <v>7504</v>
      </c>
    </row>
    <row r="28" spans="1:5" ht="15">
      <c r="A28" s="4">
        <v>81</v>
      </c>
      <c r="B28" t="s">
        <v>794</v>
      </c>
      <c r="C28" s="5">
        <v>3292</v>
      </c>
    </row>
    <row r="29" spans="1:5" ht="15">
      <c r="A29" s="4">
        <v>82</v>
      </c>
      <c r="B29" t="s">
        <v>759</v>
      </c>
      <c r="C29" s="5">
        <v>9682</v>
      </c>
    </row>
    <row r="30" spans="1:5" ht="15">
      <c r="A30" s="4">
        <v>84</v>
      </c>
      <c r="B30" t="s">
        <v>673</v>
      </c>
      <c r="C30" s="5">
        <v>18994</v>
      </c>
    </row>
    <row r="31" spans="1:5" ht="15">
      <c r="A31" s="4">
        <v>86</v>
      </c>
      <c r="B31" t="s">
        <v>677</v>
      </c>
      <c r="C31" s="5">
        <v>8807</v>
      </c>
    </row>
    <row r="32" spans="1:5" ht="15">
      <c r="A32" s="4">
        <v>90</v>
      </c>
      <c r="B32" t="s">
        <v>870</v>
      </c>
      <c r="C32" s="5">
        <v>3827</v>
      </c>
      <c r="E32">
        <v>1</v>
      </c>
    </row>
    <row r="33" spans="1:3" ht="15">
      <c r="A33" s="4">
        <v>91</v>
      </c>
      <c r="B33" t="s">
        <v>832</v>
      </c>
      <c r="C33" s="5">
        <v>595384</v>
      </c>
    </row>
    <row r="34" spans="1:3" ht="15">
      <c r="A34" s="4">
        <v>92</v>
      </c>
      <c r="B34" t="s">
        <v>855</v>
      </c>
      <c r="C34" s="5">
        <v>203001</v>
      </c>
    </row>
    <row r="35" spans="1:3" ht="15">
      <c r="A35" s="4">
        <v>97</v>
      </c>
      <c r="B35" t="s">
        <v>663</v>
      </c>
      <c r="C35" s="5">
        <v>2389</v>
      </c>
    </row>
    <row r="36" spans="1:3" ht="15">
      <c r="A36" s="4">
        <v>98</v>
      </c>
      <c r="B36" t="s">
        <v>622</v>
      </c>
      <c r="C36" s="5">
        <v>22020</v>
      </c>
    </row>
    <row r="37" spans="1:3" ht="15">
      <c r="A37" s="4">
        <v>99</v>
      </c>
      <c r="B37" t="s">
        <v>822</v>
      </c>
      <c r="C37" s="5">
        <v>1848</v>
      </c>
    </row>
    <row r="38" spans="1:3" ht="15">
      <c r="A38" s="4">
        <v>102</v>
      </c>
      <c r="B38" t="s">
        <v>608</v>
      </c>
      <c r="C38" s="5">
        <v>10638</v>
      </c>
    </row>
    <row r="39" spans="1:3" ht="15">
      <c r="A39" s="4">
        <v>103</v>
      </c>
      <c r="B39" t="s">
        <v>779</v>
      </c>
      <c r="C39" s="5">
        <v>2503</v>
      </c>
    </row>
    <row r="40" spans="1:3" ht="15">
      <c r="A40" s="4">
        <v>105</v>
      </c>
      <c r="B40" t="s">
        <v>721</v>
      </c>
      <c r="C40" s="5">
        <v>2672</v>
      </c>
    </row>
    <row r="41" spans="1:3" ht="15">
      <c r="A41" s="4">
        <v>106</v>
      </c>
      <c r="B41" t="s">
        <v>853</v>
      </c>
      <c r="C41" s="5">
        <v>45527</v>
      </c>
    </row>
    <row r="42" spans="1:3" ht="15">
      <c r="A42" s="4">
        <v>108</v>
      </c>
      <c r="B42" t="s">
        <v>829</v>
      </c>
      <c r="C42" s="5">
        <v>10533</v>
      </c>
    </row>
    <row r="43" spans="1:3" ht="15">
      <c r="A43" s="4">
        <v>109</v>
      </c>
      <c r="B43" t="s">
        <v>818</v>
      </c>
      <c r="C43" s="5">
        <v>67270</v>
      </c>
    </row>
    <row r="44" spans="1:3" ht="15">
      <c r="A44" s="4">
        <v>111</v>
      </c>
      <c r="B44" t="s">
        <v>678</v>
      </c>
      <c r="C44" s="5">
        <v>20164</v>
      </c>
    </row>
    <row r="45" spans="1:3" ht="15">
      <c r="A45" s="4">
        <v>139</v>
      </c>
      <c r="B45" t="s">
        <v>621</v>
      </c>
      <c r="C45" s="5">
        <v>9499</v>
      </c>
    </row>
    <row r="46" spans="1:3" ht="15">
      <c r="A46" s="4">
        <v>140</v>
      </c>
      <c r="B46" t="s">
        <v>858</v>
      </c>
      <c r="C46" s="5">
        <v>22147</v>
      </c>
    </row>
    <row r="47" spans="1:3" ht="15">
      <c r="A47" s="4">
        <v>142</v>
      </c>
      <c r="B47" t="s">
        <v>796</v>
      </c>
      <c r="C47" s="5">
        <v>7002</v>
      </c>
    </row>
    <row r="48" spans="1:3" ht="15">
      <c r="A48" s="4">
        <v>143</v>
      </c>
      <c r="B48" t="s">
        <v>795</v>
      </c>
      <c r="C48" s="5">
        <v>7375</v>
      </c>
    </row>
    <row r="49" spans="1:3" ht="15">
      <c r="A49" s="4">
        <v>145</v>
      </c>
      <c r="B49" t="s">
        <v>647</v>
      </c>
      <c r="C49" s="5">
        <v>11898</v>
      </c>
    </row>
    <row r="50" spans="1:3" ht="15">
      <c r="A50" s="4">
        <v>146</v>
      </c>
      <c r="B50" t="s">
        <v>851</v>
      </c>
      <c r="C50" s="5">
        <v>5834</v>
      </c>
    </row>
    <row r="51" spans="1:3" ht="15">
      <c r="A51" s="4">
        <v>148</v>
      </c>
      <c r="B51" t="s">
        <v>743</v>
      </c>
      <c r="C51" s="5">
        <v>6754</v>
      </c>
    </row>
    <row r="52" spans="1:3" ht="15">
      <c r="A52" s="4">
        <v>149</v>
      </c>
      <c r="B52" t="s">
        <v>826</v>
      </c>
      <c r="C52" s="5">
        <v>5561</v>
      </c>
    </row>
    <row r="53" spans="1:3" ht="15">
      <c r="A53" s="4">
        <v>151</v>
      </c>
      <c r="B53" t="s">
        <v>656</v>
      </c>
      <c r="C53" s="5">
        <v>2354</v>
      </c>
    </row>
    <row r="54" spans="1:3" ht="15">
      <c r="A54" s="4">
        <v>152</v>
      </c>
      <c r="B54" t="s">
        <v>635</v>
      </c>
      <c r="C54" s="5">
        <v>4936</v>
      </c>
    </row>
    <row r="55" spans="1:3" ht="15">
      <c r="A55" s="4">
        <v>153</v>
      </c>
      <c r="B55" t="s">
        <v>777</v>
      </c>
      <c r="C55" s="5">
        <v>28472</v>
      </c>
    </row>
    <row r="56" spans="1:3" ht="15">
      <c r="A56" s="4">
        <v>164</v>
      </c>
      <c r="B56" t="s">
        <v>767</v>
      </c>
      <c r="C56" s="5">
        <v>8130</v>
      </c>
    </row>
    <row r="57" spans="1:3" ht="15">
      <c r="A57" s="4">
        <v>165</v>
      </c>
      <c r="B57" t="s">
        <v>845</v>
      </c>
      <c r="C57" s="5">
        <v>16960</v>
      </c>
    </row>
    <row r="58" spans="1:3" ht="15">
      <c r="A58" s="4">
        <v>167</v>
      </c>
      <c r="B58" t="s">
        <v>598</v>
      </c>
      <c r="C58" s="5">
        <v>73758</v>
      </c>
    </row>
    <row r="59" spans="1:3" ht="15">
      <c r="A59" s="4">
        <v>169</v>
      </c>
      <c r="B59" t="s">
        <v>705</v>
      </c>
      <c r="C59" s="5">
        <v>5676</v>
      </c>
    </row>
    <row r="60" spans="1:3" ht="15">
      <c r="A60" s="4">
        <v>171</v>
      </c>
      <c r="B60" t="s">
        <v>687</v>
      </c>
      <c r="C60" s="5">
        <v>5342</v>
      </c>
    </row>
    <row r="61" spans="1:3" ht="15">
      <c r="A61" s="4">
        <v>172</v>
      </c>
      <c r="B61" t="s">
        <v>775</v>
      </c>
      <c r="C61" s="5">
        <v>4958</v>
      </c>
    </row>
    <row r="62" spans="1:3" ht="15">
      <c r="A62" s="4">
        <v>174</v>
      </c>
      <c r="B62" t="s">
        <v>689</v>
      </c>
      <c r="C62" s="5">
        <v>5146</v>
      </c>
    </row>
    <row r="63" spans="1:3" ht="15">
      <c r="A63" s="4">
        <v>176</v>
      </c>
      <c r="B63" t="s">
        <v>587</v>
      </c>
      <c r="C63" s="5">
        <v>5453</v>
      </c>
    </row>
    <row r="64" spans="1:3" ht="15">
      <c r="A64" s="4">
        <v>177</v>
      </c>
      <c r="B64" t="s">
        <v>670</v>
      </c>
      <c r="C64" s="5">
        <v>2046</v>
      </c>
    </row>
    <row r="65" spans="1:5" ht="15">
      <c r="A65" s="4">
        <v>178</v>
      </c>
      <c r="B65" t="s">
        <v>871</v>
      </c>
      <c r="C65" s="5">
        <v>6902</v>
      </c>
      <c r="E65">
        <v>1</v>
      </c>
    </row>
    <row r="66" spans="1:5" ht="15">
      <c r="A66" s="4">
        <v>179</v>
      </c>
      <c r="B66" t="s">
        <v>681</v>
      </c>
      <c r="C66" s="5">
        <v>132062</v>
      </c>
    </row>
    <row r="67" spans="1:5" ht="15">
      <c r="A67" s="4">
        <v>181</v>
      </c>
      <c r="B67" t="s">
        <v>691</v>
      </c>
      <c r="C67" s="5">
        <v>2003</v>
      </c>
    </row>
    <row r="68" spans="1:5" ht="15">
      <c r="A68" s="4">
        <v>182</v>
      </c>
      <c r="B68" t="s">
        <v>745</v>
      </c>
      <c r="C68" s="5">
        <v>22507</v>
      </c>
    </row>
    <row r="69" spans="1:5" ht="15">
      <c r="A69" s="4">
        <v>186</v>
      </c>
      <c r="B69" t="s">
        <v>675</v>
      </c>
      <c r="C69" s="5">
        <v>38966</v>
      </c>
    </row>
    <row r="70" spans="1:5" ht="15">
      <c r="A70" s="4">
        <v>202</v>
      </c>
      <c r="B70" t="s">
        <v>711</v>
      </c>
      <c r="C70" s="5">
        <v>31081</v>
      </c>
    </row>
    <row r="71" spans="1:5" ht="15">
      <c r="A71" s="4">
        <v>204</v>
      </c>
      <c r="B71" t="s">
        <v>612</v>
      </c>
      <c r="C71" s="5">
        <v>3385</v>
      </c>
    </row>
    <row r="72" spans="1:5" ht="15">
      <c r="A72" s="4">
        <v>205</v>
      </c>
      <c r="B72" t="s">
        <v>834</v>
      </c>
      <c r="C72" s="5">
        <v>38045</v>
      </c>
    </row>
    <row r="73" spans="1:5" ht="15">
      <c r="A73" s="4">
        <v>208</v>
      </c>
      <c r="B73" t="s">
        <v>872</v>
      </c>
      <c r="C73" s="5">
        <v>12616</v>
      </c>
      <c r="E73">
        <v>1</v>
      </c>
    </row>
    <row r="74" spans="1:5" ht="15">
      <c r="A74" s="4">
        <v>211</v>
      </c>
      <c r="B74" t="s">
        <v>843</v>
      </c>
      <c r="C74" s="5">
        <v>29891</v>
      </c>
    </row>
    <row r="75" spans="1:5" ht="15">
      <c r="A75" s="4">
        <v>213</v>
      </c>
      <c r="B75" t="s">
        <v>807</v>
      </c>
      <c r="C75" s="5">
        <v>5865</v>
      </c>
    </row>
    <row r="76" spans="1:5" ht="15">
      <c r="A76" s="4">
        <v>214</v>
      </c>
      <c r="B76" t="s">
        <v>671</v>
      </c>
      <c r="C76" s="5">
        <v>12078</v>
      </c>
    </row>
    <row r="77" spans="1:5" ht="15">
      <c r="A77" s="4">
        <v>216</v>
      </c>
      <c r="B77" t="s">
        <v>738</v>
      </c>
      <c r="C77" s="5">
        <v>1544</v>
      </c>
    </row>
    <row r="78" spans="1:5" ht="15">
      <c r="A78" s="4">
        <v>217</v>
      </c>
      <c r="B78" t="s">
        <v>827</v>
      </c>
      <c r="C78" s="5">
        <v>5697</v>
      </c>
    </row>
    <row r="79" spans="1:5" ht="15">
      <c r="A79" s="4">
        <v>218</v>
      </c>
      <c r="B79" t="s">
        <v>756</v>
      </c>
      <c r="C79" s="5">
        <v>1527</v>
      </c>
    </row>
    <row r="80" spans="1:5" ht="15">
      <c r="A80" s="4">
        <v>223</v>
      </c>
      <c r="B80" t="s">
        <v>749</v>
      </c>
      <c r="C80" s="5">
        <v>1492</v>
      </c>
    </row>
    <row r="81" spans="1:5" ht="15">
      <c r="A81" s="4">
        <v>224</v>
      </c>
      <c r="B81" t="s">
        <v>810</v>
      </c>
      <c r="C81" s="5">
        <v>9190</v>
      </c>
    </row>
    <row r="82" spans="1:5" ht="15">
      <c r="A82" s="4">
        <v>226</v>
      </c>
      <c r="B82" t="s">
        <v>799</v>
      </c>
      <c r="C82" s="5">
        <v>4462</v>
      </c>
    </row>
    <row r="83" spans="1:5" ht="15">
      <c r="A83" s="4">
        <v>230</v>
      </c>
      <c r="B83" t="s">
        <v>716</v>
      </c>
      <c r="C83" s="5">
        <v>2599</v>
      </c>
    </row>
    <row r="84" spans="1:5" ht="15">
      <c r="A84" s="4">
        <v>231</v>
      </c>
      <c r="B84" t="s">
        <v>820</v>
      </c>
      <c r="C84" s="5">
        <v>1404</v>
      </c>
    </row>
    <row r="85" spans="1:5" ht="15">
      <c r="A85" s="4">
        <v>232</v>
      </c>
      <c r="B85" t="s">
        <v>873</v>
      </c>
      <c r="C85" s="5">
        <v>14191</v>
      </c>
      <c r="E85">
        <v>1</v>
      </c>
    </row>
    <row r="86" spans="1:5" ht="15">
      <c r="A86" s="4">
        <v>233</v>
      </c>
      <c r="B86" t="s">
        <v>841</v>
      </c>
      <c r="C86" s="5">
        <v>17265</v>
      </c>
    </row>
    <row r="87" spans="1:5" ht="15">
      <c r="A87" s="4">
        <v>235</v>
      </c>
      <c r="B87" t="s">
        <v>784</v>
      </c>
      <c r="C87" s="5">
        <v>8807</v>
      </c>
    </row>
    <row r="88" spans="1:5" ht="15">
      <c r="A88" s="4">
        <v>236</v>
      </c>
      <c r="B88" t="s">
        <v>591</v>
      </c>
      <c r="C88" s="5">
        <v>4280</v>
      </c>
    </row>
    <row r="89" spans="1:5" ht="15">
      <c r="A89" s="4">
        <v>239</v>
      </c>
      <c r="B89" t="s">
        <v>666</v>
      </c>
      <c r="C89" s="5">
        <v>2524</v>
      </c>
    </row>
    <row r="90" spans="1:5" ht="15">
      <c r="A90" s="4">
        <v>240</v>
      </c>
      <c r="B90" t="s">
        <v>645</v>
      </c>
      <c r="C90" s="5">
        <v>22399</v>
      </c>
    </row>
    <row r="91" spans="1:5" ht="15">
      <c r="A91" s="4">
        <v>241</v>
      </c>
      <c r="B91" t="s">
        <v>659</v>
      </c>
      <c r="C91" s="5">
        <v>8572</v>
      </c>
    </row>
    <row r="92" spans="1:5" ht="15">
      <c r="A92" s="4">
        <v>244</v>
      </c>
      <c r="B92" t="s">
        <v>683</v>
      </c>
      <c r="C92" s="5">
        <v>16182</v>
      </c>
    </row>
    <row r="93" spans="1:5" ht="15">
      <c r="A93" s="4">
        <v>245</v>
      </c>
      <c r="B93" t="s">
        <v>676</v>
      </c>
      <c r="C93" s="5">
        <v>34549</v>
      </c>
    </row>
    <row r="94" spans="1:5" ht="15">
      <c r="A94" s="4">
        <v>246</v>
      </c>
      <c r="B94" t="s">
        <v>874</v>
      </c>
      <c r="C94" s="5">
        <v>5554</v>
      </c>
    </row>
    <row r="95" spans="1:5" ht="15">
      <c r="A95" s="4">
        <v>248</v>
      </c>
      <c r="B95" t="s">
        <v>585</v>
      </c>
      <c r="C95" s="5">
        <v>2362</v>
      </c>
    </row>
    <row r="96" spans="1:5" ht="15">
      <c r="A96" s="4">
        <v>249</v>
      </c>
      <c r="B96" t="s">
        <v>714</v>
      </c>
      <c r="C96" s="5">
        <v>10574</v>
      </c>
    </row>
    <row r="97" spans="1:3" ht="15">
      <c r="A97" s="4">
        <v>250</v>
      </c>
      <c r="B97" t="s">
        <v>643</v>
      </c>
      <c r="C97" s="5">
        <v>2179</v>
      </c>
    </row>
    <row r="98" spans="1:3" ht="15">
      <c r="A98" s="4">
        <v>254</v>
      </c>
      <c r="B98" t="s">
        <v>875</v>
      </c>
      <c r="C98" s="5">
        <v>1265</v>
      </c>
    </row>
    <row r="99" spans="1:3" ht="15">
      <c r="A99" s="4">
        <v>255</v>
      </c>
      <c r="B99" t="s">
        <v>762</v>
      </c>
      <c r="C99" s="5">
        <v>13252</v>
      </c>
    </row>
    <row r="100" spans="1:3" ht="15">
      <c r="A100" s="4">
        <v>256</v>
      </c>
      <c r="B100" t="s">
        <v>648</v>
      </c>
      <c r="C100" s="5">
        <v>1816</v>
      </c>
    </row>
    <row r="101" spans="1:3" ht="15">
      <c r="A101" s="4">
        <v>257</v>
      </c>
      <c r="B101" t="s">
        <v>876</v>
      </c>
      <c r="C101" s="5">
        <v>37192</v>
      </c>
    </row>
    <row r="102" spans="1:3" ht="15">
      <c r="A102" s="4">
        <v>260</v>
      </c>
      <c r="B102" t="s">
        <v>719</v>
      </c>
      <c r="C102" s="5">
        <v>9153</v>
      </c>
    </row>
    <row r="103" spans="1:3" ht="15">
      <c r="A103" s="4">
        <v>261</v>
      </c>
      <c r="B103" t="s">
        <v>783</v>
      </c>
      <c r="C103" s="5">
        <v>6279</v>
      </c>
    </row>
    <row r="104" spans="1:3" ht="15">
      <c r="A104" s="4">
        <v>263</v>
      </c>
      <c r="B104" t="s">
        <v>694</v>
      </c>
      <c r="C104" s="5">
        <v>9063</v>
      </c>
    </row>
    <row r="105" spans="1:3" ht="15">
      <c r="A105" s="4">
        <v>265</v>
      </c>
      <c r="B105" t="s">
        <v>728</v>
      </c>
      <c r="C105" s="5">
        <v>1334</v>
      </c>
    </row>
    <row r="106" spans="1:3" ht="15">
      <c r="A106" s="4">
        <v>271</v>
      </c>
      <c r="B106" t="s">
        <v>672</v>
      </c>
      <c r="C106" s="5">
        <v>7922</v>
      </c>
    </row>
    <row r="107" spans="1:3" ht="15">
      <c r="A107" s="4">
        <v>272</v>
      </c>
      <c r="B107" t="s">
        <v>785</v>
      </c>
      <c r="C107" s="5">
        <v>46585</v>
      </c>
    </row>
    <row r="108" spans="1:3" ht="15">
      <c r="A108" s="4">
        <v>273</v>
      </c>
      <c r="B108" t="s">
        <v>620</v>
      </c>
      <c r="C108" s="5">
        <v>3836</v>
      </c>
    </row>
    <row r="109" spans="1:3" ht="15">
      <c r="A109" s="4">
        <v>275</v>
      </c>
      <c r="B109" t="s">
        <v>770</v>
      </c>
      <c r="C109" s="5">
        <v>2924</v>
      </c>
    </row>
    <row r="110" spans="1:3" ht="15">
      <c r="A110" s="4">
        <v>276</v>
      </c>
      <c r="B110" t="s">
        <v>582</v>
      </c>
      <c r="C110" s="5">
        <v>14000</v>
      </c>
    </row>
    <row r="111" spans="1:3" ht="15">
      <c r="A111" s="4">
        <v>280</v>
      </c>
      <c r="B111" t="s">
        <v>662</v>
      </c>
      <c r="C111" s="5">
        <v>2249</v>
      </c>
    </row>
    <row r="112" spans="1:3" ht="15">
      <c r="A112" s="4">
        <v>283</v>
      </c>
      <c r="B112" t="s">
        <v>605</v>
      </c>
      <c r="C112" s="5">
        <v>2130</v>
      </c>
    </row>
    <row r="113" spans="1:5" ht="15">
      <c r="A113" s="4">
        <v>284</v>
      </c>
      <c r="B113" t="s">
        <v>695</v>
      </c>
      <c r="C113" s="5">
        <v>2441</v>
      </c>
    </row>
    <row r="114" spans="1:5" ht="15">
      <c r="A114" s="4">
        <v>285</v>
      </c>
      <c r="B114" t="s">
        <v>877</v>
      </c>
      <c r="C114" s="5">
        <v>54831</v>
      </c>
      <c r="E114">
        <v>1</v>
      </c>
    </row>
    <row r="115" spans="1:5" ht="15">
      <c r="A115" s="4">
        <v>286</v>
      </c>
      <c r="B115" t="s">
        <v>600</v>
      </c>
      <c r="C115" s="5">
        <v>87567</v>
      </c>
    </row>
    <row r="116" spans="1:5" ht="15">
      <c r="A116" s="4">
        <v>287</v>
      </c>
      <c r="B116" t="s">
        <v>835</v>
      </c>
      <c r="C116" s="5">
        <v>7096</v>
      </c>
    </row>
    <row r="117" spans="1:5" ht="15">
      <c r="A117" s="4">
        <v>288</v>
      </c>
      <c r="B117" t="s">
        <v>815</v>
      </c>
      <c r="C117" s="5">
        <v>6681</v>
      </c>
    </row>
    <row r="118" spans="1:5" ht="15">
      <c r="A118" s="4">
        <v>290</v>
      </c>
      <c r="B118" t="s">
        <v>581</v>
      </c>
      <c r="C118" s="5">
        <v>9334</v>
      </c>
    </row>
    <row r="119" spans="1:5" ht="15">
      <c r="A119" s="4">
        <v>291</v>
      </c>
      <c r="B119" t="s">
        <v>657</v>
      </c>
      <c r="C119" s="5">
        <v>2505</v>
      </c>
    </row>
    <row r="120" spans="1:5" ht="15">
      <c r="A120" s="4">
        <v>297</v>
      </c>
      <c r="B120" t="s">
        <v>589</v>
      </c>
      <c r="C120" s="5">
        <v>97433</v>
      </c>
    </row>
    <row r="121" spans="1:5" ht="15">
      <c r="A121" s="4">
        <v>300</v>
      </c>
      <c r="B121" t="s">
        <v>679</v>
      </c>
      <c r="C121" s="5">
        <v>3906</v>
      </c>
    </row>
    <row r="122" spans="1:5" ht="15">
      <c r="A122" s="4">
        <v>301</v>
      </c>
      <c r="B122" t="s">
        <v>601</v>
      </c>
      <c r="C122" s="5">
        <v>14495</v>
      </c>
    </row>
    <row r="123" spans="1:5" ht="15">
      <c r="A123" s="4">
        <v>304</v>
      </c>
      <c r="B123" t="s">
        <v>701</v>
      </c>
      <c r="C123" s="5">
        <v>886</v>
      </c>
    </row>
    <row r="124" spans="1:5" ht="15">
      <c r="A124" s="4">
        <v>305</v>
      </c>
      <c r="B124" t="s">
        <v>597</v>
      </c>
      <c r="C124" s="5">
        <v>16373</v>
      </c>
    </row>
    <row r="125" spans="1:5" ht="15">
      <c r="A125" s="4">
        <v>309</v>
      </c>
      <c r="B125" t="s">
        <v>854</v>
      </c>
      <c r="C125" s="5">
        <v>7377</v>
      </c>
    </row>
    <row r="126" spans="1:5" ht="15">
      <c r="A126" s="4">
        <v>312</v>
      </c>
      <c r="B126" t="s">
        <v>725</v>
      </c>
      <c r="C126" s="5">
        <v>1503</v>
      </c>
    </row>
    <row r="127" spans="1:5" ht="15">
      <c r="A127" s="4">
        <v>316</v>
      </c>
      <c r="B127" t="s">
        <v>599</v>
      </c>
      <c r="C127" s="5">
        <v>4798</v>
      </c>
    </row>
    <row r="128" spans="1:5" ht="15">
      <c r="A128" s="4">
        <v>317</v>
      </c>
      <c r="B128" t="s">
        <v>733</v>
      </c>
      <c r="C128" s="5">
        <v>2819</v>
      </c>
    </row>
    <row r="129" spans="1:3" ht="15">
      <c r="A129" s="4">
        <v>319</v>
      </c>
      <c r="B129" t="s">
        <v>688</v>
      </c>
      <c r="C129" s="5">
        <v>2804</v>
      </c>
    </row>
    <row r="130" spans="1:3" ht="15">
      <c r="A130" s="4">
        <v>320</v>
      </c>
      <c r="B130" t="s">
        <v>812</v>
      </c>
      <c r="C130" s="5">
        <v>8295</v>
      </c>
    </row>
    <row r="131" spans="1:3" ht="15">
      <c r="A131" s="4">
        <v>322</v>
      </c>
      <c r="B131" t="s">
        <v>698</v>
      </c>
      <c r="C131" s="5">
        <v>7173</v>
      </c>
    </row>
    <row r="132" spans="1:3" ht="15">
      <c r="A132" s="4">
        <v>398</v>
      </c>
      <c r="B132" t="s">
        <v>850</v>
      </c>
      <c r="C132" s="5">
        <v>102308</v>
      </c>
    </row>
    <row r="133" spans="1:3" ht="15">
      <c r="A133" s="4">
        <v>399</v>
      </c>
      <c r="B133" t="s">
        <v>787</v>
      </c>
      <c r="C133" s="5">
        <v>7933</v>
      </c>
    </row>
    <row r="134" spans="1:3" ht="15">
      <c r="A134" s="4">
        <v>400</v>
      </c>
      <c r="B134" t="s">
        <v>811</v>
      </c>
      <c r="C134" s="5">
        <v>8408</v>
      </c>
    </row>
    <row r="135" spans="1:3" ht="15">
      <c r="A135" s="4">
        <v>402</v>
      </c>
      <c r="B135" t="s">
        <v>732</v>
      </c>
      <c r="C135" s="5">
        <v>10386</v>
      </c>
    </row>
    <row r="136" spans="1:3" ht="15">
      <c r="A136" s="4">
        <v>403</v>
      </c>
      <c r="B136" t="s">
        <v>633</v>
      </c>
      <c r="C136" s="5">
        <v>3436</v>
      </c>
    </row>
    <row r="137" spans="1:3" ht="15">
      <c r="A137" s="4">
        <v>405</v>
      </c>
      <c r="B137" t="s">
        <v>703</v>
      </c>
      <c r="C137" s="5">
        <v>72133</v>
      </c>
    </row>
    <row r="138" spans="1:3" ht="15">
      <c r="A138" s="4">
        <v>407</v>
      </c>
      <c r="B138" t="s">
        <v>766</v>
      </c>
      <c r="C138" s="5">
        <v>2848</v>
      </c>
    </row>
    <row r="139" spans="1:3" ht="15">
      <c r="A139" s="4">
        <v>408</v>
      </c>
      <c r="B139" t="s">
        <v>765</v>
      </c>
      <c r="C139" s="5">
        <v>14530</v>
      </c>
    </row>
    <row r="140" spans="1:3" ht="15">
      <c r="A140" s="4">
        <v>410</v>
      </c>
      <c r="B140" t="s">
        <v>838</v>
      </c>
      <c r="C140" s="5">
        <v>18286</v>
      </c>
    </row>
    <row r="141" spans="1:3" ht="15">
      <c r="A141" s="4">
        <v>413</v>
      </c>
      <c r="B141" t="s">
        <v>839</v>
      </c>
      <c r="C141" s="5">
        <v>1945</v>
      </c>
    </row>
    <row r="142" spans="1:3" ht="15">
      <c r="A142" s="4">
        <v>416</v>
      </c>
      <c r="B142" t="s">
        <v>758</v>
      </c>
      <c r="C142" s="5">
        <v>3068</v>
      </c>
    </row>
    <row r="143" spans="1:3" ht="15">
      <c r="A143" s="4">
        <v>418</v>
      </c>
      <c r="B143" t="s">
        <v>809</v>
      </c>
      <c r="C143" s="5">
        <v>20888</v>
      </c>
    </row>
    <row r="144" spans="1:3" ht="15">
      <c r="A144" s="4">
        <v>420</v>
      </c>
      <c r="B144" t="s">
        <v>813</v>
      </c>
      <c r="C144" s="5">
        <v>10405</v>
      </c>
    </row>
    <row r="145" spans="1:3" ht="15">
      <c r="A145" s="4">
        <v>421</v>
      </c>
      <c r="B145" t="s">
        <v>625</v>
      </c>
      <c r="C145" s="5">
        <v>847</v>
      </c>
    </row>
    <row r="146" spans="1:3" ht="15">
      <c r="A146" s="4">
        <v>422</v>
      </c>
      <c r="B146" t="s">
        <v>708</v>
      </c>
      <c r="C146" s="5">
        <v>12585</v>
      </c>
    </row>
    <row r="147" spans="1:3" ht="15">
      <c r="A147" s="4">
        <v>423</v>
      </c>
      <c r="B147" t="s">
        <v>833</v>
      </c>
      <c r="C147" s="5">
        <v>16690</v>
      </c>
    </row>
    <row r="148" spans="1:3" ht="15">
      <c r="A148" s="4">
        <v>425</v>
      </c>
      <c r="B148" t="s">
        <v>798</v>
      </c>
      <c r="C148" s="5">
        <v>9164</v>
      </c>
    </row>
    <row r="149" spans="1:3" ht="15">
      <c r="A149" s="4">
        <v>426</v>
      </c>
      <c r="B149" t="s">
        <v>699</v>
      </c>
      <c r="C149" s="5">
        <v>12286</v>
      </c>
    </row>
    <row r="150" spans="1:3" ht="15">
      <c r="A150" s="4">
        <v>430</v>
      </c>
      <c r="B150" t="s">
        <v>646</v>
      </c>
      <c r="C150" s="5">
        <v>16848</v>
      </c>
    </row>
    <row r="151" spans="1:3" ht="15">
      <c r="A151" s="4">
        <v>433</v>
      </c>
      <c r="B151" t="s">
        <v>616</v>
      </c>
      <c r="C151" s="5">
        <v>8377</v>
      </c>
    </row>
    <row r="152" spans="1:3" ht="15">
      <c r="A152" s="4">
        <v>434</v>
      </c>
      <c r="B152" t="s">
        <v>782</v>
      </c>
      <c r="C152" s="5">
        <v>15552</v>
      </c>
    </row>
    <row r="153" spans="1:3" ht="15">
      <c r="A153" s="4">
        <v>435</v>
      </c>
      <c r="B153" t="s">
        <v>739</v>
      </c>
      <c r="C153" s="5">
        <v>802</v>
      </c>
    </row>
    <row r="154" spans="1:3" ht="15">
      <c r="A154" s="4">
        <v>436</v>
      </c>
      <c r="B154" t="s">
        <v>710</v>
      </c>
      <c r="C154" s="5">
        <v>2037</v>
      </c>
    </row>
    <row r="155" spans="1:3" ht="15">
      <c r="A155" s="4">
        <v>440</v>
      </c>
      <c r="B155" t="s">
        <v>578</v>
      </c>
      <c r="C155" s="5">
        <v>4921</v>
      </c>
    </row>
    <row r="156" spans="1:3" ht="15">
      <c r="A156" s="4">
        <v>441</v>
      </c>
      <c r="B156" t="s">
        <v>664</v>
      </c>
      <c r="C156" s="5">
        <v>5119</v>
      </c>
    </row>
    <row r="157" spans="1:3" ht="15">
      <c r="A157" s="4">
        <v>442</v>
      </c>
      <c r="B157" t="s">
        <v>602</v>
      </c>
      <c r="C157" s="5">
        <v>3353</v>
      </c>
    </row>
    <row r="158" spans="1:3" ht="15">
      <c r="A158" s="4">
        <v>444</v>
      </c>
      <c r="B158" t="s">
        <v>580</v>
      </c>
      <c r="C158" s="5">
        <v>39726</v>
      </c>
    </row>
    <row r="159" spans="1:3" ht="15">
      <c r="A159" s="4">
        <v>445</v>
      </c>
      <c r="B159" t="s">
        <v>884</v>
      </c>
      <c r="C159" s="5">
        <v>15505</v>
      </c>
    </row>
    <row r="160" spans="1:3" ht="15">
      <c r="A160" s="4">
        <v>475</v>
      </c>
      <c r="B160" t="s">
        <v>706</v>
      </c>
      <c r="C160" s="5">
        <v>5614</v>
      </c>
    </row>
    <row r="161" spans="1:5" ht="15">
      <c r="A161" s="4">
        <v>476</v>
      </c>
      <c r="B161" t="s">
        <v>857</v>
      </c>
      <c r="C161" s="5">
        <v>3841</v>
      </c>
    </row>
    <row r="162" spans="1:5" ht="15">
      <c r="A162" s="4">
        <v>480</v>
      </c>
      <c r="B162" t="s">
        <v>757</v>
      </c>
      <c r="C162" s="5">
        <v>1998</v>
      </c>
    </row>
    <row r="163" spans="1:5" ht="15">
      <c r="A163" s="4">
        <v>481</v>
      </c>
      <c r="B163" t="s">
        <v>840</v>
      </c>
      <c r="C163" s="5">
        <v>9585</v>
      </c>
    </row>
    <row r="164" spans="1:5" ht="15">
      <c r="A164" s="4">
        <v>483</v>
      </c>
      <c r="B164" t="s">
        <v>878</v>
      </c>
      <c r="C164" s="5">
        <v>1199</v>
      </c>
      <c r="E164">
        <v>1</v>
      </c>
    </row>
    <row r="165" spans="1:5" ht="15">
      <c r="A165" s="4">
        <v>484</v>
      </c>
      <c r="B165" t="s">
        <v>793</v>
      </c>
      <c r="C165" s="5">
        <v>3304</v>
      </c>
    </row>
    <row r="166" spans="1:5" ht="15">
      <c r="A166" s="4">
        <v>489</v>
      </c>
      <c r="B166" t="s">
        <v>609</v>
      </c>
      <c r="C166" s="5">
        <v>2169</v>
      </c>
    </row>
    <row r="167" spans="1:5" ht="15">
      <c r="A167" s="4">
        <v>491</v>
      </c>
      <c r="B167" t="s">
        <v>801</v>
      </c>
      <c r="C167" s="5">
        <v>48907</v>
      </c>
    </row>
    <row r="168" spans="1:5" ht="15">
      <c r="A168" s="4">
        <v>494</v>
      </c>
      <c r="B168" t="s">
        <v>824</v>
      </c>
      <c r="C168" s="5">
        <v>8909</v>
      </c>
    </row>
    <row r="169" spans="1:5" ht="15">
      <c r="A169" s="4">
        <v>495</v>
      </c>
      <c r="B169" t="s">
        <v>879</v>
      </c>
      <c r="C169" s="5">
        <v>1847</v>
      </c>
      <c r="E169">
        <v>1</v>
      </c>
    </row>
    <row r="170" spans="1:5" ht="15">
      <c r="A170" s="4">
        <v>498</v>
      </c>
      <c r="B170" t="s">
        <v>593</v>
      </c>
      <c r="C170" s="5">
        <v>2369</v>
      </c>
    </row>
    <row r="171" spans="1:5" ht="15">
      <c r="A171" s="4">
        <v>499</v>
      </c>
      <c r="B171" t="s">
        <v>805</v>
      </c>
      <c r="C171" s="5">
        <v>18868</v>
      </c>
    </row>
    <row r="172" spans="1:5" ht="15">
      <c r="A172" s="4">
        <v>500</v>
      </c>
      <c r="B172" t="s">
        <v>751</v>
      </c>
      <c r="C172" s="5">
        <v>9438</v>
      </c>
    </row>
    <row r="173" spans="1:5" ht="15">
      <c r="A173" s="4">
        <v>503</v>
      </c>
      <c r="B173" t="s">
        <v>724</v>
      </c>
      <c r="C173" s="5">
        <v>8044</v>
      </c>
    </row>
    <row r="174" spans="1:5" ht="15">
      <c r="A174" s="4">
        <v>504</v>
      </c>
      <c r="B174" t="s">
        <v>797</v>
      </c>
      <c r="C174" s="5">
        <v>2008</v>
      </c>
    </row>
    <row r="175" spans="1:5" ht="15">
      <c r="A175" s="4">
        <v>505</v>
      </c>
      <c r="B175" t="s">
        <v>750</v>
      </c>
      <c r="C175" s="5">
        <v>20131</v>
      </c>
    </row>
    <row r="176" spans="1:5" ht="15">
      <c r="A176" s="4">
        <v>507</v>
      </c>
      <c r="B176" t="s">
        <v>880</v>
      </c>
      <c r="C176" s="5">
        <v>6393</v>
      </c>
      <c r="E176">
        <v>1</v>
      </c>
    </row>
    <row r="177" spans="1:5" ht="15">
      <c r="A177" s="4">
        <v>508</v>
      </c>
      <c r="B177" t="s">
        <v>717</v>
      </c>
      <c r="C177" s="5">
        <v>11308</v>
      </c>
    </row>
    <row r="178" spans="1:5" ht="15">
      <c r="A178" s="4">
        <v>529</v>
      </c>
      <c r="B178" t="s">
        <v>742</v>
      </c>
      <c r="C178" s="5">
        <v>18871</v>
      </c>
    </row>
    <row r="179" spans="1:5" ht="15">
      <c r="A179" s="4">
        <v>531</v>
      </c>
      <c r="B179" t="s">
        <v>776</v>
      </c>
      <c r="C179" s="5">
        <v>5780</v>
      </c>
    </row>
    <row r="180" spans="1:5" ht="15">
      <c r="A180" s="4">
        <v>532</v>
      </c>
      <c r="B180" t="s">
        <v>641</v>
      </c>
      <c r="C180" s="5">
        <v>15027</v>
      </c>
    </row>
    <row r="181" spans="1:5" ht="15">
      <c r="A181" s="4">
        <v>534</v>
      </c>
      <c r="B181" t="s">
        <v>881</v>
      </c>
      <c r="C181" s="5">
        <v>6499</v>
      </c>
    </row>
    <row r="182" spans="1:5" ht="15">
      <c r="A182" s="4">
        <v>535</v>
      </c>
      <c r="B182" t="s">
        <v>752</v>
      </c>
      <c r="C182" s="5">
        <v>11051</v>
      </c>
    </row>
    <row r="183" spans="1:5" ht="15">
      <c r="A183" s="4">
        <v>536</v>
      </c>
      <c r="B183" t="s">
        <v>882</v>
      </c>
      <c r="C183" s="5">
        <v>32056</v>
      </c>
      <c r="E183">
        <v>1</v>
      </c>
    </row>
    <row r="184" spans="1:5" ht="15">
      <c r="A184" s="4">
        <v>538</v>
      </c>
      <c r="B184" t="s">
        <v>651</v>
      </c>
      <c r="C184" s="5">
        <v>4814</v>
      </c>
    </row>
    <row r="185" spans="1:5" ht="15">
      <c r="A185" s="4">
        <v>540</v>
      </c>
      <c r="B185" t="s">
        <v>861</v>
      </c>
      <c r="C185" s="5">
        <v>6156</v>
      </c>
    </row>
    <row r="186" spans="1:5" ht="15">
      <c r="A186" s="4">
        <v>541</v>
      </c>
      <c r="B186" t="s">
        <v>630</v>
      </c>
      <c r="C186" s="5">
        <v>8359</v>
      </c>
    </row>
    <row r="187" spans="1:5" ht="15">
      <c r="A187" s="4">
        <v>543</v>
      </c>
      <c r="B187" t="s">
        <v>707</v>
      </c>
      <c r="C187" s="5">
        <v>40349</v>
      </c>
    </row>
    <row r="188" spans="1:5" ht="15">
      <c r="A188" s="4">
        <v>545</v>
      </c>
      <c r="B188" t="s">
        <v>772</v>
      </c>
      <c r="C188" s="5">
        <v>9412</v>
      </c>
    </row>
    <row r="189" spans="1:5" ht="15">
      <c r="A189" s="4">
        <v>560</v>
      </c>
      <c r="B189" t="s">
        <v>849</v>
      </c>
      <c r="C189" s="5">
        <v>16369</v>
      </c>
    </row>
    <row r="190" spans="1:5" ht="15">
      <c r="A190" s="4">
        <v>561</v>
      </c>
      <c r="B190" t="s">
        <v>825</v>
      </c>
      <c r="C190" s="5">
        <v>1422</v>
      </c>
    </row>
    <row r="191" spans="1:5" ht="15">
      <c r="A191" s="4">
        <v>562</v>
      </c>
      <c r="B191" t="s">
        <v>819</v>
      </c>
      <c r="C191" s="5">
        <v>9590</v>
      </c>
    </row>
    <row r="192" spans="1:5" ht="15">
      <c r="A192" s="4">
        <v>563</v>
      </c>
      <c r="B192" t="s">
        <v>883</v>
      </c>
      <c r="C192" s="5">
        <v>7916</v>
      </c>
      <c r="E192">
        <v>1</v>
      </c>
    </row>
    <row r="193" spans="1:3" ht="15">
      <c r="A193" s="4">
        <v>564</v>
      </c>
      <c r="B193" t="s">
        <v>692</v>
      </c>
      <c r="C193" s="5">
        <v>143909</v>
      </c>
    </row>
    <row r="194" spans="1:3" ht="15">
      <c r="A194" s="4">
        <v>567</v>
      </c>
      <c r="B194" t="s">
        <v>661</v>
      </c>
      <c r="C194" s="5">
        <v>9771</v>
      </c>
    </row>
    <row r="195" spans="1:3" ht="15">
      <c r="A195" s="4">
        <v>576</v>
      </c>
      <c r="B195" t="s">
        <v>778</v>
      </c>
      <c r="C195" s="5">
        <v>3369</v>
      </c>
    </row>
    <row r="196" spans="1:3" ht="15">
      <c r="A196" s="4">
        <v>577</v>
      </c>
      <c r="B196" t="s">
        <v>821</v>
      </c>
      <c r="C196" s="5">
        <v>10471</v>
      </c>
    </row>
    <row r="197" spans="1:3" ht="15">
      <c r="A197" s="4">
        <v>578</v>
      </c>
      <c r="B197" t="s">
        <v>718</v>
      </c>
      <c r="C197" s="5">
        <v>3807</v>
      </c>
    </row>
    <row r="198" spans="1:3" ht="15">
      <c r="A198" s="4">
        <v>580</v>
      </c>
      <c r="B198" t="s">
        <v>631</v>
      </c>
      <c r="C198" s="5">
        <v>5664</v>
      </c>
    </row>
    <row r="199" spans="1:3" ht="15">
      <c r="A199" s="4">
        <v>581</v>
      </c>
      <c r="B199" t="s">
        <v>604</v>
      </c>
      <c r="C199" s="5">
        <v>6982</v>
      </c>
    </row>
    <row r="200" spans="1:3" ht="15">
      <c r="A200" s="4">
        <v>583</v>
      </c>
      <c r="B200" t="s">
        <v>831</v>
      </c>
      <c r="C200" s="5">
        <v>973</v>
      </c>
    </row>
    <row r="201" spans="1:3" ht="15">
      <c r="A201" s="4">
        <v>584</v>
      </c>
      <c r="B201" t="s">
        <v>642</v>
      </c>
      <c r="C201" s="5">
        <v>2910</v>
      </c>
    </row>
    <row r="202" spans="1:3" ht="15">
      <c r="A202" s="4">
        <v>588</v>
      </c>
      <c r="B202" t="s">
        <v>626</v>
      </c>
      <c r="C202" s="5">
        <v>1910</v>
      </c>
    </row>
    <row r="203" spans="1:3" ht="15">
      <c r="A203" s="4">
        <v>592</v>
      </c>
      <c r="B203" t="s">
        <v>735</v>
      </c>
      <c r="C203" s="5">
        <v>4065</v>
      </c>
    </row>
    <row r="204" spans="1:3" ht="15">
      <c r="A204" s="4">
        <v>593</v>
      </c>
      <c r="B204" t="s">
        <v>727</v>
      </c>
      <c r="C204" s="5">
        <v>19700</v>
      </c>
    </row>
    <row r="205" spans="1:3" ht="15">
      <c r="A205" s="4">
        <v>595</v>
      </c>
      <c r="B205" t="s">
        <v>655</v>
      </c>
      <c r="C205" s="5">
        <v>5006</v>
      </c>
    </row>
    <row r="206" spans="1:3" ht="15">
      <c r="A206" s="4">
        <v>598</v>
      </c>
      <c r="B206" t="s">
        <v>726</v>
      </c>
      <c r="C206" s="5">
        <v>19623</v>
      </c>
    </row>
    <row r="207" spans="1:3" ht="15">
      <c r="A207" s="4">
        <v>599</v>
      </c>
      <c r="B207" t="s">
        <v>786</v>
      </c>
      <c r="C207" s="5">
        <v>10937</v>
      </c>
    </row>
    <row r="208" spans="1:3" ht="15">
      <c r="A208" s="4">
        <v>601</v>
      </c>
      <c r="B208" t="s">
        <v>781</v>
      </c>
      <c r="C208" s="5">
        <v>4500</v>
      </c>
    </row>
    <row r="209" spans="1:5" ht="15">
      <c r="A209" s="4">
        <v>604</v>
      </c>
      <c r="B209" t="s">
        <v>748</v>
      </c>
      <c r="C209" s="5">
        <v>17763</v>
      </c>
    </row>
    <row r="210" spans="1:5" ht="15">
      <c r="A210" s="4">
        <v>607</v>
      </c>
      <c r="B210" t="s">
        <v>802</v>
      </c>
      <c r="C210" s="5">
        <v>4778</v>
      </c>
    </row>
    <row r="211" spans="1:5" ht="15">
      <c r="A211" s="4">
        <v>608</v>
      </c>
      <c r="B211" t="s">
        <v>682</v>
      </c>
      <c r="C211" s="5">
        <v>2415</v>
      </c>
    </row>
    <row r="212" spans="1:5" ht="15">
      <c r="A212" s="4">
        <v>609</v>
      </c>
      <c r="B212" t="s">
        <v>590</v>
      </c>
      <c r="C212" s="5">
        <v>83133</v>
      </c>
    </row>
    <row r="213" spans="1:5" ht="15">
      <c r="A213" s="4">
        <v>611</v>
      </c>
      <c r="B213" t="s">
        <v>603</v>
      </c>
      <c r="C213" s="5">
        <v>5122</v>
      </c>
    </row>
    <row r="214" spans="1:5" ht="15">
      <c r="A214" s="4">
        <v>614</v>
      </c>
      <c r="B214" t="s">
        <v>623</v>
      </c>
      <c r="C214" s="5">
        <v>3818</v>
      </c>
    </row>
    <row r="215" spans="1:5" ht="15">
      <c r="A215" s="4">
        <v>615</v>
      </c>
      <c r="B215" t="s">
        <v>684</v>
      </c>
      <c r="C215" s="5">
        <v>8695</v>
      </c>
    </row>
    <row r="216" spans="1:5" ht="15">
      <c r="A216" s="4">
        <v>616</v>
      </c>
      <c r="B216" t="s">
        <v>614</v>
      </c>
      <c r="C216" s="5">
        <v>2016</v>
      </c>
    </row>
    <row r="217" spans="1:5" ht="15">
      <c r="A217" s="4">
        <v>618</v>
      </c>
      <c r="B217" t="s">
        <v>885</v>
      </c>
      <c r="C217" s="5">
        <v>3715</v>
      </c>
      <c r="E217">
        <v>1</v>
      </c>
    </row>
    <row r="218" spans="1:5" ht="15">
      <c r="A218" s="4">
        <v>619</v>
      </c>
      <c r="B218" t="s">
        <v>669</v>
      </c>
      <c r="C218" s="5">
        <v>3236</v>
      </c>
    </row>
    <row r="219" spans="1:5" ht="15">
      <c r="A219" s="4">
        <v>620</v>
      </c>
      <c r="B219" t="s">
        <v>638</v>
      </c>
      <c r="C219" s="5">
        <v>2997</v>
      </c>
    </row>
    <row r="220" spans="1:5" ht="15">
      <c r="A220" s="4">
        <v>623</v>
      </c>
      <c r="B220" t="s">
        <v>848</v>
      </c>
      <c r="C220" s="5">
        <v>2419</v>
      </c>
    </row>
    <row r="221" spans="1:5" ht="15">
      <c r="A221" s="4">
        <v>624</v>
      </c>
      <c r="B221" t="s">
        <v>658</v>
      </c>
      <c r="C221" s="5">
        <v>5372</v>
      </c>
    </row>
    <row r="222" spans="1:5" ht="15">
      <c r="A222" s="4">
        <v>625</v>
      </c>
      <c r="B222" t="s">
        <v>886</v>
      </c>
      <c r="C222" s="5">
        <v>3361</v>
      </c>
      <c r="E222">
        <v>1</v>
      </c>
    </row>
    <row r="223" spans="1:5" ht="15">
      <c r="A223" s="4">
        <v>626</v>
      </c>
      <c r="B223" t="s">
        <v>887</v>
      </c>
      <c r="C223" s="5">
        <v>5887</v>
      </c>
      <c r="E223">
        <v>1</v>
      </c>
    </row>
    <row r="224" spans="1:5" ht="15">
      <c r="A224" s="4">
        <v>630</v>
      </c>
      <c r="B224" t="s">
        <v>668</v>
      </c>
      <c r="C224" s="5">
        <v>1584</v>
      </c>
    </row>
    <row r="225" spans="1:5" ht="15">
      <c r="A225" s="4">
        <v>631</v>
      </c>
      <c r="B225" t="s">
        <v>618</v>
      </c>
      <c r="C225" s="5">
        <v>2206</v>
      </c>
    </row>
    <row r="226" spans="1:5" ht="15">
      <c r="A226" s="4">
        <v>635</v>
      </c>
      <c r="B226" t="s">
        <v>652</v>
      </c>
      <c r="C226" s="5">
        <v>6882</v>
      </c>
    </row>
    <row r="227" spans="1:5" ht="15">
      <c r="A227" s="4">
        <v>636</v>
      </c>
      <c r="B227" t="s">
        <v>686</v>
      </c>
      <c r="C227" s="5">
        <v>8474</v>
      </c>
    </row>
    <row r="228" spans="1:5" ht="15">
      <c r="A228" s="4">
        <v>638</v>
      </c>
      <c r="B228" t="s">
        <v>729</v>
      </c>
      <c r="C228" s="5">
        <v>48833</v>
      </c>
    </row>
    <row r="229" spans="1:5" ht="15">
      <c r="A229" s="4">
        <v>678</v>
      </c>
      <c r="B229" t="s">
        <v>667</v>
      </c>
      <c r="C229" s="5">
        <v>22593</v>
      </c>
    </row>
    <row r="230" spans="1:5" ht="15">
      <c r="A230" s="4">
        <v>680</v>
      </c>
      <c r="B230" t="s">
        <v>653</v>
      </c>
      <c r="C230" s="5">
        <v>24559</v>
      </c>
    </row>
    <row r="231" spans="1:5" ht="15">
      <c r="A231" s="4">
        <v>681</v>
      </c>
      <c r="B231" t="s">
        <v>693</v>
      </c>
      <c r="C231" s="5">
        <v>3949</v>
      </c>
    </row>
    <row r="232" spans="1:5" ht="15">
      <c r="A232" s="4">
        <v>683</v>
      </c>
      <c r="B232" t="s">
        <v>624</v>
      </c>
      <c r="C232" s="5">
        <v>4262</v>
      </c>
    </row>
    <row r="233" spans="1:5" ht="15">
      <c r="A233" s="4">
        <v>684</v>
      </c>
      <c r="B233" t="s">
        <v>583</v>
      </c>
      <c r="C233" s="5">
        <v>39820</v>
      </c>
    </row>
    <row r="234" spans="1:5" ht="15">
      <c r="A234" s="4">
        <v>686</v>
      </c>
      <c r="B234" t="s">
        <v>690</v>
      </c>
      <c r="C234" s="5">
        <v>3481</v>
      </c>
    </row>
    <row r="235" spans="1:5" ht="15">
      <c r="A235" s="4">
        <v>687</v>
      </c>
      <c r="B235" t="s">
        <v>888</v>
      </c>
      <c r="C235" s="5">
        <v>1848</v>
      </c>
      <c r="E235">
        <v>1</v>
      </c>
    </row>
    <row r="236" spans="1:5" ht="15">
      <c r="A236" s="4">
        <v>689</v>
      </c>
      <c r="B236" t="s">
        <v>788</v>
      </c>
      <c r="C236" s="5">
        <v>3832</v>
      </c>
    </row>
    <row r="237" spans="1:5" ht="15">
      <c r="A237" s="4">
        <v>691</v>
      </c>
      <c r="B237" t="s">
        <v>889</v>
      </c>
      <c r="C237" s="5">
        <v>2996</v>
      </c>
      <c r="E237">
        <v>1</v>
      </c>
    </row>
    <row r="238" spans="1:5" ht="15">
      <c r="A238" s="4">
        <v>694</v>
      </c>
      <c r="B238" t="s">
        <v>588</v>
      </c>
      <c r="C238" s="5">
        <v>29018</v>
      </c>
    </row>
    <row r="239" spans="1:5" ht="15">
      <c r="A239" s="4">
        <v>696</v>
      </c>
      <c r="B239" t="s">
        <v>852</v>
      </c>
      <c r="C239" s="5">
        <v>4839</v>
      </c>
    </row>
    <row r="240" spans="1:5" ht="15">
      <c r="A240" s="4">
        <v>697</v>
      </c>
      <c r="B240" t="s">
        <v>715</v>
      </c>
      <c r="C240" s="5">
        <v>1489</v>
      </c>
    </row>
    <row r="241" spans="1:5" ht="15">
      <c r="A241" s="4">
        <v>698</v>
      </c>
      <c r="B241" t="s">
        <v>863</v>
      </c>
      <c r="C241" s="5">
        <v>60637</v>
      </c>
    </row>
    <row r="242" spans="1:5" ht="15">
      <c r="A242" s="4">
        <v>700</v>
      </c>
      <c r="B242" t="s">
        <v>890</v>
      </c>
      <c r="C242" s="5">
        <v>5595</v>
      </c>
      <c r="E242">
        <v>1</v>
      </c>
    </row>
    <row r="243" spans="1:5" ht="15">
      <c r="A243" s="4">
        <v>702</v>
      </c>
      <c r="B243" t="s">
        <v>836</v>
      </c>
      <c r="C243" s="5">
        <v>4940</v>
      </c>
    </row>
    <row r="244" spans="1:5" ht="15">
      <c r="A244" s="4">
        <v>704</v>
      </c>
      <c r="B244" t="s">
        <v>891</v>
      </c>
      <c r="C244" s="5">
        <v>5870</v>
      </c>
      <c r="E244">
        <v>1</v>
      </c>
    </row>
    <row r="245" spans="1:5" ht="15">
      <c r="A245" s="4">
        <v>707</v>
      </c>
      <c r="B245" t="s">
        <v>613</v>
      </c>
      <c r="C245" s="5">
        <v>2532</v>
      </c>
    </row>
    <row r="246" spans="1:5" ht="15">
      <c r="A246" s="4">
        <v>710</v>
      </c>
      <c r="B246" t="s">
        <v>704</v>
      </c>
      <c r="C246" s="5">
        <v>28959</v>
      </c>
    </row>
    <row r="247" spans="1:5" ht="15">
      <c r="A247" s="4">
        <v>729</v>
      </c>
      <c r="B247" t="s">
        <v>771</v>
      </c>
      <c r="C247" s="5">
        <v>10380</v>
      </c>
    </row>
    <row r="248" spans="1:5" ht="15">
      <c r="A248" s="4">
        <v>732</v>
      </c>
      <c r="B248" t="s">
        <v>740</v>
      </c>
      <c r="C248" s="5">
        <v>4052</v>
      </c>
    </row>
    <row r="249" spans="1:5" ht="15">
      <c r="A249" s="4">
        <v>734</v>
      </c>
      <c r="B249" t="s">
        <v>803</v>
      </c>
      <c r="C249" s="5">
        <v>55283</v>
      </c>
    </row>
    <row r="250" spans="1:5" ht="15">
      <c r="A250" s="4">
        <v>738</v>
      </c>
      <c r="B250" t="s">
        <v>734</v>
      </c>
      <c r="C250" s="5">
        <v>3043</v>
      </c>
    </row>
    <row r="251" spans="1:5" ht="15">
      <c r="A251" s="4">
        <v>739</v>
      </c>
      <c r="B251" t="s">
        <v>892</v>
      </c>
      <c r="C251" s="5">
        <v>3789</v>
      </c>
      <c r="E251">
        <v>1</v>
      </c>
    </row>
    <row r="252" spans="1:5" ht="15">
      <c r="A252" s="4">
        <v>740</v>
      </c>
      <c r="B252" t="s">
        <v>606</v>
      </c>
      <c r="C252" s="5">
        <v>27585</v>
      </c>
    </row>
    <row r="253" spans="1:5" ht="15">
      <c r="A253" s="4">
        <v>742</v>
      </c>
      <c r="B253" t="s">
        <v>632</v>
      </c>
      <c r="C253" s="5">
        <v>1156</v>
      </c>
    </row>
    <row r="254" spans="1:5" ht="15">
      <c r="A254" s="4">
        <v>743</v>
      </c>
      <c r="B254" t="s">
        <v>847</v>
      </c>
      <c r="C254" s="5">
        <v>58703</v>
      </c>
    </row>
    <row r="255" spans="1:5" ht="15">
      <c r="A255" s="4">
        <v>746</v>
      </c>
      <c r="B255" t="s">
        <v>629</v>
      </c>
      <c r="C255" s="5">
        <v>5285</v>
      </c>
    </row>
    <row r="256" spans="1:5" ht="15">
      <c r="A256" s="4">
        <v>747</v>
      </c>
      <c r="B256" t="s">
        <v>637</v>
      </c>
      <c r="C256" s="5">
        <v>1661</v>
      </c>
    </row>
    <row r="257" spans="1:5" ht="15">
      <c r="A257" s="4">
        <v>748</v>
      </c>
      <c r="B257" t="s">
        <v>636</v>
      </c>
      <c r="C257" s="5">
        <v>5639</v>
      </c>
    </row>
    <row r="258" spans="1:5" ht="15">
      <c r="A258" s="4">
        <v>749</v>
      </c>
      <c r="B258" t="s">
        <v>761</v>
      </c>
      <c r="C258" s="5">
        <v>21311</v>
      </c>
    </row>
    <row r="259" spans="1:5" ht="15">
      <c r="A259" s="4">
        <v>751</v>
      </c>
      <c r="B259" t="s">
        <v>700</v>
      </c>
      <c r="C259" s="5">
        <v>3441</v>
      </c>
    </row>
    <row r="260" spans="1:5" ht="15">
      <c r="A260" s="4">
        <v>753</v>
      </c>
      <c r="B260" t="s">
        <v>755</v>
      </c>
      <c r="C260" s="5">
        <v>18526</v>
      </c>
    </row>
    <row r="261" spans="1:5" ht="15">
      <c r="A261" s="4">
        <v>755</v>
      </c>
      <c r="B261" t="s">
        <v>893</v>
      </c>
      <c r="C261" s="5">
        <v>6148</v>
      </c>
    </row>
    <row r="262" spans="1:5" ht="15">
      <c r="A262" s="4">
        <v>758</v>
      </c>
      <c r="B262" t="s">
        <v>702</v>
      </c>
      <c r="C262" s="5">
        <v>8806</v>
      </c>
    </row>
    <row r="263" spans="1:5" ht="15">
      <c r="A263" s="4">
        <v>759</v>
      </c>
      <c r="B263" t="s">
        <v>586</v>
      </c>
      <c r="C263" s="5">
        <v>2360</v>
      </c>
    </row>
    <row r="264" spans="1:5" ht="15">
      <c r="A264" s="4">
        <v>761</v>
      </c>
      <c r="B264" t="s">
        <v>791</v>
      </c>
      <c r="C264" s="5">
        <v>9268</v>
      </c>
    </row>
    <row r="265" spans="1:5" ht="15">
      <c r="A265" s="4">
        <v>762</v>
      </c>
      <c r="B265" t="s">
        <v>856</v>
      </c>
      <c r="C265" s="5">
        <v>4600</v>
      </c>
    </row>
    <row r="266" spans="1:5" ht="15">
      <c r="A266" s="4">
        <v>765</v>
      </c>
      <c r="B266" t="s">
        <v>592</v>
      </c>
      <c r="C266" s="5">
        <v>10697</v>
      </c>
    </row>
    <row r="267" spans="1:5" ht="15">
      <c r="A267" s="4">
        <v>768</v>
      </c>
      <c r="B267" t="s">
        <v>894</v>
      </c>
      <c r="C267" s="5">
        <v>2876</v>
      </c>
      <c r="E267">
        <v>1</v>
      </c>
    </row>
    <row r="268" spans="1:5" ht="15">
      <c r="A268" s="4">
        <v>775</v>
      </c>
      <c r="B268" t="s">
        <v>579</v>
      </c>
      <c r="C268" s="5">
        <v>784</v>
      </c>
    </row>
    <row r="269" spans="1:5" ht="15">
      <c r="A269" s="4">
        <v>777</v>
      </c>
      <c r="B269" t="s">
        <v>764</v>
      </c>
      <c r="C269" s="5">
        <v>8943</v>
      </c>
    </row>
    <row r="270" spans="1:5" ht="15">
      <c r="A270" s="4">
        <v>778</v>
      </c>
      <c r="B270" t="s">
        <v>696</v>
      </c>
      <c r="C270" s="5">
        <v>7577</v>
      </c>
    </row>
    <row r="271" spans="1:5" ht="15">
      <c r="A271" s="4">
        <v>781</v>
      </c>
      <c r="B271" t="s">
        <v>895</v>
      </c>
      <c r="C271" s="5">
        <v>4261</v>
      </c>
      <c r="E271">
        <v>1</v>
      </c>
    </row>
    <row r="272" spans="1:5" ht="15">
      <c r="A272" s="4">
        <v>783</v>
      </c>
      <c r="B272" t="s">
        <v>584</v>
      </c>
      <c r="C272" s="5">
        <v>4673</v>
      </c>
    </row>
    <row r="273" spans="1:5" ht="15">
      <c r="A273" s="4">
        <v>785</v>
      </c>
      <c r="B273" t="s">
        <v>789</v>
      </c>
      <c r="C273" s="5">
        <v>3314</v>
      </c>
    </row>
    <row r="274" spans="1:5" ht="15">
      <c r="A274" s="4">
        <v>790</v>
      </c>
      <c r="B274" t="s">
        <v>753</v>
      </c>
      <c r="C274" s="5">
        <v>24498</v>
      </c>
    </row>
    <row r="275" spans="1:5" ht="15">
      <c r="A275" s="4">
        <v>791</v>
      </c>
      <c r="B275" t="s">
        <v>654</v>
      </c>
      <c r="C275" s="5">
        <v>6061</v>
      </c>
    </row>
    <row r="276" spans="1:5" ht="15">
      <c r="A276" s="4">
        <v>831</v>
      </c>
      <c r="B276" t="s">
        <v>808</v>
      </c>
      <c r="C276" s="5">
        <v>4855</v>
      </c>
    </row>
    <row r="277" spans="1:5" ht="15">
      <c r="A277" s="4">
        <v>832</v>
      </c>
      <c r="B277" t="s">
        <v>760</v>
      </c>
      <c r="C277" s="5">
        <v>4422</v>
      </c>
    </row>
    <row r="278" spans="1:5" ht="15">
      <c r="A278" s="4">
        <v>833</v>
      </c>
      <c r="B278" t="s">
        <v>611</v>
      </c>
      <c r="C278" s="5">
        <v>1690</v>
      </c>
    </row>
    <row r="279" spans="1:5" ht="15">
      <c r="A279" s="4">
        <v>834</v>
      </c>
      <c r="B279" t="s">
        <v>685</v>
      </c>
      <c r="C279" s="5">
        <v>6554</v>
      </c>
    </row>
    <row r="280" spans="1:5" ht="15">
      <c r="A280" s="4">
        <v>837</v>
      </c>
      <c r="B280" t="s">
        <v>862</v>
      </c>
      <c r="C280" s="5">
        <v>215168</v>
      </c>
    </row>
    <row r="281" spans="1:5" ht="15">
      <c r="A281" s="4">
        <v>838</v>
      </c>
      <c r="B281" t="s">
        <v>780</v>
      </c>
      <c r="C281" s="5">
        <v>1944</v>
      </c>
    </row>
    <row r="282" spans="1:5" ht="15">
      <c r="A282" s="4">
        <v>844</v>
      </c>
      <c r="B282" t="s">
        <v>896</v>
      </c>
      <c r="C282" s="5">
        <v>1700</v>
      </c>
      <c r="E282">
        <v>1</v>
      </c>
    </row>
    <row r="283" spans="1:5" ht="15">
      <c r="A283" s="4">
        <v>845</v>
      </c>
      <c r="B283" t="s">
        <v>828</v>
      </c>
      <c r="C283" s="5">
        <v>3387</v>
      </c>
    </row>
    <row r="284" spans="1:5" ht="15">
      <c r="A284" s="4">
        <v>846</v>
      </c>
      <c r="B284" t="s">
        <v>649</v>
      </c>
      <c r="C284" s="5">
        <v>5847</v>
      </c>
    </row>
    <row r="285" spans="1:5" ht="15">
      <c r="A285" s="4">
        <v>848</v>
      </c>
      <c r="B285" t="s">
        <v>660</v>
      </c>
      <c r="C285" s="5">
        <v>4992</v>
      </c>
    </row>
    <row r="286" spans="1:5" ht="15">
      <c r="A286" s="4">
        <v>849</v>
      </c>
      <c r="B286" t="s">
        <v>817</v>
      </c>
      <c r="C286" s="5">
        <v>3485</v>
      </c>
    </row>
    <row r="287" spans="1:5" ht="15">
      <c r="A287" s="4">
        <v>850</v>
      </c>
      <c r="B287" t="s">
        <v>823</v>
      </c>
      <c r="C287" s="5">
        <v>2475</v>
      </c>
    </row>
    <row r="288" spans="1:5" ht="15">
      <c r="A288" s="4">
        <v>851</v>
      </c>
      <c r="B288" t="s">
        <v>697</v>
      </c>
      <c r="C288" s="5">
        <v>22545</v>
      </c>
    </row>
    <row r="289" spans="1:5" ht="15">
      <c r="A289" s="4">
        <v>853</v>
      </c>
      <c r="B289" t="s">
        <v>730</v>
      </c>
      <c r="C289" s="5">
        <v>178630</v>
      </c>
    </row>
    <row r="290" spans="1:5" ht="15">
      <c r="A290" s="4">
        <v>854</v>
      </c>
      <c r="B290" t="s">
        <v>595</v>
      </c>
      <c r="C290" s="5">
        <v>3912</v>
      </c>
    </row>
    <row r="291" spans="1:5" ht="15">
      <c r="A291" s="4">
        <v>857</v>
      </c>
      <c r="B291" t="s">
        <v>720</v>
      </c>
      <c r="C291" s="5">
        <v>2820</v>
      </c>
    </row>
    <row r="292" spans="1:5" ht="15">
      <c r="A292" s="4">
        <v>858</v>
      </c>
      <c r="B292" t="s">
        <v>615</v>
      </c>
      <c r="C292" s="5">
        <v>37667</v>
      </c>
    </row>
    <row r="293" spans="1:5" ht="15">
      <c r="A293" s="4">
        <v>859</v>
      </c>
      <c r="B293" t="s">
        <v>674</v>
      </c>
      <c r="C293" s="5">
        <v>6462</v>
      </c>
    </row>
    <row r="294" spans="1:5" ht="15">
      <c r="A294" s="4">
        <v>863</v>
      </c>
      <c r="B294" t="s">
        <v>763</v>
      </c>
      <c r="C294" s="5">
        <v>3156</v>
      </c>
    </row>
    <row r="295" spans="1:5" ht="15">
      <c r="A295" s="4">
        <v>886</v>
      </c>
      <c r="B295" t="s">
        <v>897</v>
      </c>
      <c r="C295" s="5">
        <v>13554</v>
      </c>
      <c r="E295">
        <v>1</v>
      </c>
    </row>
    <row r="296" spans="1:5" ht="15">
      <c r="A296" s="4">
        <v>887</v>
      </c>
      <c r="B296" t="s">
        <v>665</v>
      </c>
      <c r="C296" s="5">
        <v>5246</v>
      </c>
    </row>
    <row r="297" spans="1:5" ht="15">
      <c r="A297" s="4">
        <v>889</v>
      </c>
      <c r="B297" t="s">
        <v>859</v>
      </c>
      <c r="C297" s="5">
        <v>2951</v>
      </c>
    </row>
    <row r="298" spans="1:5" ht="15">
      <c r="A298" s="4">
        <v>890</v>
      </c>
      <c r="B298" t="s">
        <v>634</v>
      </c>
      <c r="C298" s="5">
        <v>1294</v>
      </c>
    </row>
    <row r="299" spans="1:5" ht="15">
      <c r="A299" s="4">
        <v>892</v>
      </c>
      <c r="B299" t="s">
        <v>650</v>
      </c>
      <c r="C299" s="5">
        <v>3507</v>
      </c>
    </row>
    <row r="300" spans="1:5" ht="15">
      <c r="A300" s="4">
        <v>893</v>
      </c>
      <c r="B300" t="s">
        <v>723</v>
      </c>
      <c r="C300" s="5">
        <v>7516</v>
      </c>
    </row>
    <row r="301" spans="1:5" ht="15">
      <c r="A301" s="4">
        <v>895</v>
      </c>
      <c r="B301" t="s">
        <v>746</v>
      </c>
      <c r="C301" s="5">
        <v>15685</v>
      </c>
    </row>
    <row r="302" spans="1:5" ht="15">
      <c r="A302" s="4">
        <v>905</v>
      </c>
      <c r="B302" t="s">
        <v>594</v>
      </c>
      <c r="C302" s="5">
        <v>60398</v>
      </c>
    </row>
    <row r="303" spans="1:5" ht="15">
      <c r="A303" s="4">
        <v>908</v>
      </c>
      <c r="B303" t="s">
        <v>596</v>
      </c>
      <c r="C303" s="5">
        <v>21022</v>
      </c>
    </row>
    <row r="304" spans="1:5" ht="15">
      <c r="A304" s="4">
        <v>911</v>
      </c>
      <c r="B304" t="s">
        <v>800</v>
      </c>
      <c r="C304" s="5">
        <v>2437</v>
      </c>
    </row>
    <row r="305" spans="1:3" ht="15">
      <c r="A305" s="4">
        <v>915</v>
      </c>
      <c r="B305" t="s">
        <v>619</v>
      </c>
      <c r="C305" s="5">
        <v>22606</v>
      </c>
    </row>
    <row r="306" spans="1:3" ht="15">
      <c r="A306" s="4">
        <v>918</v>
      </c>
      <c r="B306" t="s">
        <v>837</v>
      </c>
      <c r="C306" s="5">
        <v>2353</v>
      </c>
    </row>
    <row r="307" spans="1:3" ht="15">
      <c r="A307" s="4">
        <v>921</v>
      </c>
      <c r="B307" t="s">
        <v>709</v>
      </c>
      <c r="C307" s="5">
        <v>2390</v>
      </c>
    </row>
    <row r="308" spans="1:3" ht="15">
      <c r="A308" s="4">
        <v>922</v>
      </c>
      <c r="B308" t="s">
        <v>792</v>
      </c>
      <c r="C308" s="5">
        <v>4383</v>
      </c>
    </row>
    <row r="309" spans="1:3" ht="15">
      <c r="A309" s="4">
        <v>924</v>
      </c>
      <c r="B309" t="s">
        <v>731</v>
      </c>
      <c r="C309" s="5">
        <v>3405</v>
      </c>
    </row>
    <row r="310" spans="1:3" ht="15">
      <c r="A310" s="4">
        <v>925</v>
      </c>
      <c r="B310" t="s">
        <v>610</v>
      </c>
      <c r="C310" s="5">
        <v>3962</v>
      </c>
    </row>
    <row r="311" spans="1:3" ht="15">
      <c r="A311" s="4">
        <v>926</v>
      </c>
      <c r="B311" t="s">
        <v>736</v>
      </c>
      <c r="C311" s="5">
        <v>3059</v>
      </c>
    </row>
    <row r="312" spans="1:3" ht="15">
      <c r="A312" s="4">
        <v>927</v>
      </c>
      <c r="B312" t="s">
        <v>806</v>
      </c>
      <c r="C312" s="5">
        <v>28581</v>
      </c>
    </row>
    <row r="313" spans="1:3" ht="15">
      <c r="A313" s="4">
        <v>931</v>
      </c>
      <c r="B313" t="s">
        <v>617</v>
      </c>
      <c r="C313" s="5">
        <v>7065</v>
      </c>
    </row>
    <row r="314" spans="1:3" ht="15">
      <c r="A314" s="4">
        <v>934</v>
      </c>
      <c r="B314" t="s">
        <v>640</v>
      </c>
      <c r="C314" s="5">
        <v>3222</v>
      </c>
    </row>
    <row r="315" spans="1:3" ht="15">
      <c r="A315" s="4">
        <v>935</v>
      </c>
      <c r="B315" t="s">
        <v>773</v>
      </c>
      <c r="C315" s="5">
        <v>3485</v>
      </c>
    </row>
    <row r="316" spans="1:3" ht="15">
      <c r="A316" s="4">
        <v>936</v>
      </c>
      <c r="B316" t="s">
        <v>830</v>
      </c>
      <c r="C316" s="5">
        <v>7453</v>
      </c>
    </row>
    <row r="317" spans="1:3" ht="15">
      <c r="A317" s="4">
        <v>942</v>
      </c>
      <c r="B317" t="s">
        <v>744</v>
      </c>
      <c r="C317" s="5">
        <v>4775</v>
      </c>
    </row>
    <row r="318" spans="1:3" ht="15">
      <c r="A318" s="4">
        <v>946</v>
      </c>
      <c r="B318" t="s">
        <v>816</v>
      </c>
      <c r="C318" s="5">
        <v>6743</v>
      </c>
    </row>
    <row r="319" spans="1:3" ht="15">
      <c r="A319" s="4">
        <v>972</v>
      </c>
      <c r="B319" t="s">
        <v>607</v>
      </c>
      <c r="C319" s="5">
        <v>2188</v>
      </c>
    </row>
    <row r="320" spans="1:3" ht="15">
      <c r="A320" s="4">
        <v>976</v>
      </c>
      <c r="B320" t="s">
        <v>680</v>
      </c>
      <c r="C320" s="5">
        <v>4650</v>
      </c>
    </row>
    <row r="321" spans="1:5" ht="15">
      <c r="A321" s="4">
        <v>977</v>
      </c>
      <c r="B321" t="s">
        <v>639</v>
      </c>
      <c r="C321" s="5">
        <v>14266</v>
      </c>
    </row>
    <row r="322" spans="1:5" ht="15">
      <c r="A322" s="4">
        <v>980</v>
      </c>
      <c r="B322" t="s">
        <v>768</v>
      </c>
      <c r="C322" s="5">
        <v>30942</v>
      </c>
    </row>
    <row r="323" spans="1:5" ht="15">
      <c r="A323" s="4">
        <v>981</v>
      </c>
      <c r="B323" t="s">
        <v>898</v>
      </c>
      <c r="C323" s="5">
        <v>2550</v>
      </c>
      <c r="E323">
        <v>1</v>
      </c>
    </row>
    <row r="324" spans="1:5" ht="15">
      <c r="A324" s="4">
        <v>989</v>
      </c>
      <c r="B324" t="s">
        <v>842</v>
      </c>
      <c r="C324" s="5">
        <v>6412</v>
      </c>
    </row>
    <row r="325" spans="1:5" ht="15">
      <c r="A325" s="4">
        <v>992</v>
      </c>
      <c r="B325" t="s">
        <v>754</v>
      </c>
      <c r="C325" s="5">
        <v>20334</v>
      </c>
    </row>
    <row r="327" spans="1:5">
      <c r="B327" s="7" t="s">
        <v>913</v>
      </c>
      <c r="C327" s="13">
        <f>AVERAGE(C6:C325)</f>
        <v>16790.353125000001</v>
      </c>
    </row>
    <row r="328" spans="1:5">
      <c r="B328" s="7" t="s">
        <v>914</v>
      </c>
      <c r="C328" s="13">
        <f>MEDIAN(C6:C325)</f>
        <v>6152</v>
      </c>
    </row>
    <row r="329" spans="1:5">
      <c r="B329" s="7" t="s">
        <v>915</v>
      </c>
      <c r="C329">
        <f>MODE(C6:C325)</f>
        <v>8807</v>
      </c>
    </row>
  </sheetData>
  <sortState ref="A6:C325">
    <sortCondition ref="A6:A32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yhtveto</vt:lpstr>
      <vt:lpstr>Lausuntopyyntö Kunnallisha</vt:lpstr>
      <vt:lpstr>asluku</vt:lpstr>
      <vt:lpstr>'Lausuntopyyntö Kunnallisha'!Tulostusalue</vt:lpstr>
      <vt:lpstr>yhtveto!Tulostusotsikot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Ville</dc:creator>
  <cp:lastModifiedBy>vmsalonv</cp:lastModifiedBy>
  <cp:lastPrinted>2012-05-16T10:25:20Z</cp:lastPrinted>
  <dcterms:created xsi:type="dcterms:W3CDTF">2012-04-16T10:00:34Z</dcterms:created>
  <dcterms:modified xsi:type="dcterms:W3CDTF">2012-05-16T10:57:51Z</dcterms:modified>
</cp:coreProperties>
</file>