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ty.trafi.fi/tyotilat/ymparistoverkosto/Jaetut asiakirjat/Fossiilittoman...tiekartan vaikutusarviot ja taustamuistiot/Syksyn julkaisuversiot/"/>
    </mc:Choice>
  </mc:AlternateContent>
  <bookViews>
    <workbookView xWindow="0" yWindow="0" windowWidth="19200" windowHeight="7050"/>
  </bookViews>
  <sheets>
    <sheet name="HCT-345" sheetId="1" r:id="rId1"/>
    <sheet name="laskelmat 0,06Mt CO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5" i="3"/>
  <c r="F4" i="3"/>
  <c r="F3" i="3"/>
  <c r="F2" i="3"/>
  <c r="F9" i="3" l="1"/>
  <c r="G9" i="3" s="1"/>
  <c r="H9" i="3" s="1"/>
  <c r="I9" i="3" s="1"/>
</calcChain>
</file>

<file path=xl/sharedStrings.xml><?xml version="1.0" encoding="utf-8"?>
<sst xmlns="http://schemas.openxmlformats.org/spreadsheetml/2006/main" count="159" uniqueCount="87">
  <si>
    <t>Ekologinen kestävyys</t>
  </si>
  <si>
    <t>Nykytila</t>
  </si>
  <si>
    <t>Vaikutukset ilmanlaatuun ja meluun</t>
  </si>
  <si>
    <t>Vaikutukset vesiin ja maaperään</t>
  </si>
  <si>
    <t>Vaikutukset ihmisten terveyteen ja elinoloihin</t>
  </si>
  <si>
    <t>Taloudellinen kestävyys</t>
  </si>
  <si>
    <t>Vaikutukset julkiseen talouteen</t>
  </si>
  <si>
    <t xml:space="preserve"> - Kuntien tulot ja menot liikenteestä</t>
  </si>
  <si>
    <t>Vaikutukset kansantalouteen</t>
  </si>
  <si>
    <t xml:space="preserve"> - Elinkeinojen kustannukset ja kilpailukyky</t>
  </si>
  <si>
    <t xml:space="preserve"> - Kotitalouksien kustannukset ja taloudellinen asema</t>
  </si>
  <si>
    <t xml:space="preserve"> - Suomen kansainvälinen kilpailukyky</t>
  </si>
  <si>
    <t>Vaikutukset työllisyyteen</t>
  </si>
  <si>
    <t xml:space="preserve"> - Toimenpiteen toteutuksen aikainen työllistävyys</t>
  </si>
  <si>
    <t xml:space="preserve"> - Toimenpiteen pitkäaikainen työllistävyys</t>
  </si>
  <si>
    <t xml:space="preserve"> - Työmarkkinoiden toiminta</t>
  </si>
  <si>
    <t>Sosiaalinen kestävyys</t>
  </si>
  <si>
    <t>Vaikutukset liikkumisen mahdollisuuksiin (liikkumisen kustannukset, muut liikkumisen rajoitukset)</t>
  </si>
  <si>
    <t>Vaikutukset oikeudenmukaisuuteen eri väestöryhmien kannalta (miten vaikuttaa eri väestöryhmiin eri tulotaso) - liikenneköyhyys</t>
  </si>
  <si>
    <t>Vaikutuksen oikeudenmukaisuus eri alueiden kannalta (miten keino kaupunki/maaseutu)</t>
  </si>
  <si>
    <t>Haittojen kompensointi</t>
  </si>
  <si>
    <t>(Miten? Kuinka paljon? Kenelle?) (Tuet, verot, hinnoitteluratkaisut jne.) -ehdotus (euromäärä)</t>
  </si>
  <si>
    <t>Arviointitapa</t>
  </si>
  <si>
    <t>Määrällinen</t>
  </si>
  <si>
    <t>Laadullinen</t>
  </si>
  <si>
    <t>Käytetyt aineistot</t>
  </si>
  <si>
    <t>Vaikutukset liikenteen CO2-päästömäärään</t>
  </si>
  <si>
    <t>X</t>
  </si>
  <si>
    <t>Vaikutukset liikenteen CO2-päästömäärään (muutos vertailuvaihtoehtoon)</t>
  </si>
  <si>
    <t xml:space="preserve"> - Valtion tulot ja menot liikenteestä </t>
  </si>
  <si>
    <t xml:space="preserve">Vaikutukset luonnonvarojen käyttöön </t>
  </si>
  <si>
    <t>Tarkastelu 2: Ei toista tarkastelua</t>
  </si>
  <si>
    <t>Tavaralaji</t>
  </si>
  <si>
    <t>korvautuvien rekkojen määrä</t>
  </si>
  <si>
    <t>merikontit</t>
  </si>
  <si>
    <t>elintarvike</t>
  </si>
  <si>
    <t>kappaletavara</t>
  </si>
  <si>
    <t>kierrätysmateria</t>
  </si>
  <si>
    <t>CO2 t</t>
  </si>
  <si>
    <t>CO 2 Mt</t>
  </si>
  <si>
    <t>rakennusmateriaali</t>
  </si>
  <si>
    <t>litra dieseliä -&gt; kg CO2</t>
  </si>
  <si>
    <t>0,06 Mt</t>
  </si>
  <si>
    <t>Lähtötilanne</t>
  </si>
  <si>
    <t xml:space="preserve">Muutos </t>
  </si>
  <si>
    <t>Vaikutus</t>
  </si>
  <si>
    <t>1.1.2019 liikennetilanne</t>
  </si>
  <si>
    <t>1.1.2019 kuormaautot ja perävaunut</t>
  </si>
  <si>
    <t>Vanhan kaluston korvaa ajansaatossa pienempi määrä uusia isompia rekkoja</t>
  </si>
  <si>
    <t>Kokonaisvaikutus hyvin vähäinen</t>
  </si>
  <si>
    <t>Vaikutukset kohdistuvat maantieliikenteeseen, missä lähipäästöt eivät aiheuta ongemia ja ne putovat muun lainsäädännön takia kokoajan</t>
  </si>
  <si>
    <t>Pienempi liikennemäärä voi vähentää melua</t>
  </si>
  <si>
    <t>ei tunnistettuja vaikutuksia</t>
  </si>
  <si>
    <t>Vähentää polttoaineen verotuloja ja tuo lisäkuluja, koska risteyksiä pitää laajentaa pitkille rekoille sopiviksi</t>
  </si>
  <si>
    <t>Tuo kuluja, koska pääteiden ja isojen kauppojen sekä teollisuuslaitosten välisiä katuyhteyksiä pitää kehittää pitkille rekoille sopiviksi</t>
  </si>
  <si>
    <t>Laskee kuljetuskustannuksien kahtä suurintä erää, kuljettajan henkilöstökustannus ja polttoaine</t>
  </si>
  <si>
    <t>Parantaa vientiteollisuuden kilpailukykyä kv markkinoilla ja syrjäseudun yritysten kilpailukykyä kotimarkkinoilla</t>
  </si>
  <si>
    <t>Kuljetuskustannusten lasku kaupan kuljetuksissa</t>
  </si>
  <si>
    <t>Näkyy käytännössä hintojen korotuspaineiden vähentymisenä</t>
  </si>
  <si>
    <t>kulutus 1.1.2019 kalustolla l/100 km</t>
  </si>
  <si>
    <t>säästö % tonni km polttoaineenkulutuksessa, kun siirtyy pitkään yhdiselmään</t>
  </si>
  <si>
    <t>suorite yhdellä vanhalla rekalla km</t>
  </si>
  <si>
    <t>säästö litroja yht. kyseisessä tavaralajissa</t>
  </si>
  <si>
    <t>Vientiteollisuuden kuljetuskustannukset laskevat ja tuotteiden hiilijalanjälki pienenee</t>
  </si>
  <si>
    <t>Parantaa vientiteollisuuden kilpailukykyä tuotteissa, joissa kotimaan kuljetuskustannuksilla on merkittävä rooli</t>
  </si>
  <si>
    <t>Kokonaisvaikutus on hyvin pieni</t>
  </si>
  <si>
    <t>Kuljettajien tarve vähenee etenkin pitkillä kuljetusmatkoilla</t>
  </si>
  <si>
    <t>Helpottaa kuljettajapulaa</t>
  </si>
  <si>
    <t>ei tunnistettuja muutoksia</t>
  </si>
  <si>
    <t>Vaikutuksia vain ammattimaiseen tavaraliikenteen</t>
  </si>
  <si>
    <t>Vaikutukset kohdistuvat kuljetuksen kilometrihintaan. Vaikutukset ovat suurempia kevyissä kuluttajatuotteissa</t>
  </si>
  <si>
    <t>Vaikutukset ovat suurimpia pienissä kaupungeissa ja isoissa taajamissa, jotka ovat kaukana Helsingistä</t>
  </si>
  <si>
    <t>Liikennemäärä vähenee, kun kuormakoko akasvaa</t>
  </si>
  <si>
    <t>Suurin sallittu pituus 25,25 m -&gt; 34,5 m, mikä mahdollistaa kahden pitkän merikontin kuljetuksen kerralla ja noin. 30% suuremmat kuormat kappaletavara ja elintarvikekuljetuksiin. Lisäksi paljon erilaisia vain vähän pidempiä yhdistelmiä joilla saadaan pientä etua myös keskiraskaisiin tuotteisiin ja pienempiin tavaravirtoihin.</t>
  </si>
  <si>
    <t>HE 17/2020</t>
  </si>
  <si>
    <t>35-40 milj. tienpidon kustannuksina</t>
  </si>
  <si>
    <t>Yhdistyy muihin elinkeinoelämää palveleviin infran parannuksiin</t>
  </si>
  <si>
    <t xml:space="preserve">Tarkastelu 1: 34,5 m 76 t HCT kuljetukset. Hyödynnetään lain Suomessa sallimat suuret mitat ja massat tiekuljetuksissa täysimääräisesti. </t>
  </si>
  <si>
    <t>35 milj. € kertaluontoinen investointi</t>
  </si>
  <si>
    <t>Huom. Uusia pidempiä tulee vähemmän tilalle</t>
  </si>
  <si>
    <t>Kappaletavaraliikenteessä 3 uutta korvaa 4 vanhaa</t>
  </si>
  <si>
    <t>Konttiliikenteessä yksi pitkä korvaa jopa kaksi vanhaa</t>
  </si>
  <si>
    <t>HE 17/2020 ja muutoksen seuranta Traficomissa</t>
  </si>
  <si>
    <t xml:space="preserve">     </t>
  </si>
  <si>
    <t>Kuljetusten päästöt vähenevät, koska polttoaineen kulutus kasvaa huomattavasti vähemmän kuin kuormakoko. Sama tavaramäärä liikkuu pienemmällä rekkamäärällä. Vain vähän pidempien (n. 28 m) määrä ja vaikutus tunnetaan huonosti.</t>
  </si>
  <si>
    <t>Pitkiin rekkoihin sopivien perävaunujen kysyntä kasvaa (kotimaisen tuotannon rooli on merkittävä), kuljettajien tarve etenkin pitkillä väleillä vähenee (näissä tehtävissä on pulaa työvoimasta).</t>
  </si>
  <si>
    <t>Yhteydenotot: kirjaamo@traficom.fi
Yhteyshenkilöt: Jarno Ilme, verkostojohtaja ja Outi Ampuja, johtava asiantuntija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</si>
</sst>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/>
    <xf numFmtId="0" fontId="0" fillId="0" borderId="2" xfId="0" applyBorder="1"/>
    <xf numFmtId="0" fontId="0" fillId="0" borderId="3" xfId="0" applyBorder="1"/>
    <xf numFmtId="0" fontId="3" fillId="0" borderId="4" xfId="0" applyFont="1" applyFill="1" applyBorder="1" applyAlignment="1">
      <alignment horizontal="center"/>
    </xf>
    <xf numFmtId="0" fontId="0" fillId="0" borderId="5" xfId="0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Border="1"/>
    <xf numFmtId="0" fontId="0" fillId="0" borderId="6" xfId="0" applyBorder="1"/>
    <xf numFmtId="0" fontId="3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2" fillId="0" borderId="8" xfId="0" applyFont="1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8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ill="1" applyBorder="1"/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6" xfId="0" applyFont="1" applyFill="1" applyBorder="1" applyAlignment="1">
      <alignment horizontal="center"/>
    </xf>
    <xf numFmtId="0" fontId="0" fillId="0" borderId="17" xfId="0" applyFill="1" applyBorder="1"/>
    <xf numFmtId="0" fontId="2" fillId="0" borderId="18" xfId="0" applyFont="1" applyFill="1" applyBorder="1"/>
    <xf numFmtId="0" fontId="0" fillId="0" borderId="19" xfId="0" applyFill="1" applyBorder="1"/>
    <xf numFmtId="0" fontId="0" fillId="0" borderId="0" xfId="0" applyFill="1" applyBorder="1"/>
    <xf numFmtId="0" fontId="0" fillId="0" borderId="20" xfId="0" applyFill="1" applyBorder="1"/>
    <xf numFmtId="0" fontId="0" fillId="0" borderId="18" xfId="0" applyFont="1" applyFill="1" applyBorder="1"/>
    <xf numFmtId="0" fontId="0" fillId="0" borderId="5" xfId="0" applyFont="1" applyFill="1" applyBorder="1"/>
    <xf numFmtId="0" fontId="4" fillId="0" borderId="21" xfId="0" applyFont="1" applyFill="1" applyBorder="1"/>
    <xf numFmtId="0" fontId="0" fillId="0" borderId="5" xfId="0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2" fillId="0" borderId="6" xfId="0" applyFont="1" applyFill="1" applyBorder="1"/>
    <xf numFmtId="0" fontId="0" fillId="0" borderId="22" xfId="0" applyFill="1" applyBorder="1"/>
    <xf numFmtId="0" fontId="0" fillId="0" borderId="6" xfId="0" applyFill="1" applyBorder="1"/>
    <xf numFmtId="0" fontId="0" fillId="0" borderId="23" xfId="0" applyFill="1" applyBorder="1"/>
    <xf numFmtId="0" fontId="0" fillId="0" borderId="6" xfId="0" applyFont="1" applyFill="1" applyBorder="1"/>
    <xf numFmtId="0" fontId="4" fillId="0" borderId="22" xfId="0" applyFont="1" applyFill="1" applyBorder="1"/>
    <xf numFmtId="0" fontId="4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ont="1" applyBorder="1"/>
    <xf numFmtId="0" fontId="4" fillId="0" borderId="22" xfId="0" applyFont="1" applyBorder="1"/>
    <xf numFmtId="0" fontId="4" fillId="0" borderId="6" xfId="0" applyFont="1" applyBorder="1"/>
    <xf numFmtId="0" fontId="2" fillId="0" borderId="0" xfId="0" applyFont="1" applyBorder="1"/>
    <xf numFmtId="0" fontId="0" fillId="0" borderId="6" xfId="0" applyBorder="1" applyAlignment="1">
      <alignment wrapText="1"/>
    </xf>
    <xf numFmtId="0" fontId="2" fillId="0" borderId="6" xfId="0" applyFont="1" applyBorder="1"/>
    <xf numFmtId="0" fontId="0" fillId="0" borderId="0" xfId="0" applyAlignment="1">
      <alignment wrapText="1"/>
    </xf>
    <xf numFmtId="0" fontId="0" fillId="0" borderId="10" xfId="0" applyFill="1" applyBorder="1"/>
    <xf numFmtId="14" fontId="0" fillId="0" borderId="2" xfId="0" applyNumberFormat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Alignment="1">
      <alignment horizontal="center"/>
    </xf>
  </cellXfs>
  <cellStyles count="2">
    <cellStyle name="Normaali" xfId="0" builtinId="0"/>
    <cellStyle name="Pilkku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19" workbookViewId="0">
      <selection activeCell="A32" sqref="A32"/>
    </sheetView>
  </sheetViews>
  <sheetFormatPr defaultRowHeight="15" x14ac:dyDescent="0.25"/>
  <cols>
    <col min="1" max="1" width="48.5703125" customWidth="1"/>
    <col min="7" max="7" width="37.85546875" style="1" customWidth="1"/>
    <col min="8" max="8" width="52.28515625" style="1" customWidth="1"/>
    <col min="9" max="9" width="40.5703125" style="1" customWidth="1"/>
    <col min="10" max="10" width="22.140625" customWidth="1"/>
    <col min="11" max="11" width="43.7109375" customWidth="1"/>
  </cols>
  <sheetData>
    <row r="1" spans="1:16" x14ac:dyDescent="0.25">
      <c r="A1" s="1" t="s">
        <v>77</v>
      </c>
      <c r="B1" s="1"/>
      <c r="C1" s="1"/>
      <c r="D1" s="1"/>
      <c r="E1" s="1"/>
      <c r="F1" s="1"/>
      <c r="J1" s="1"/>
      <c r="K1" s="1" t="s">
        <v>31</v>
      </c>
      <c r="L1" s="1"/>
      <c r="M1" s="1"/>
      <c r="N1" s="1"/>
      <c r="O1" s="1"/>
      <c r="P1" s="1"/>
    </row>
    <row r="2" spans="1:16" x14ac:dyDescent="0.25">
      <c r="A2" s="1"/>
      <c r="B2" s="66" t="s">
        <v>22</v>
      </c>
      <c r="C2" s="66"/>
      <c r="D2" s="1"/>
      <c r="E2" s="1"/>
      <c r="F2" s="1"/>
      <c r="J2" s="1"/>
      <c r="K2" s="1"/>
      <c r="L2" s="66" t="s">
        <v>22</v>
      </c>
      <c r="M2" s="66"/>
      <c r="N2" s="1"/>
      <c r="O2" s="1"/>
      <c r="P2" s="1"/>
    </row>
    <row r="3" spans="1:16" ht="15.75" thickBot="1" x14ac:dyDescent="0.3">
      <c r="A3" s="2" t="s">
        <v>0</v>
      </c>
      <c r="B3" s="3" t="s">
        <v>23</v>
      </c>
      <c r="C3" s="3" t="s">
        <v>24</v>
      </c>
      <c r="D3" s="4" t="s">
        <v>1</v>
      </c>
      <c r="E3" s="4">
        <v>2030</v>
      </c>
      <c r="F3" s="4">
        <v>2045</v>
      </c>
      <c r="G3" s="4" t="s">
        <v>43</v>
      </c>
      <c r="H3" s="4" t="s">
        <v>44</v>
      </c>
      <c r="I3" s="4" t="s">
        <v>45</v>
      </c>
      <c r="J3" s="3" t="s">
        <v>25</v>
      </c>
      <c r="K3" s="2" t="s">
        <v>0</v>
      </c>
      <c r="L3" s="3" t="s">
        <v>23</v>
      </c>
      <c r="M3" s="3" t="s">
        <v>24</v>
      </c>
      <c r="N3" s="4" t="s">
        <v>1</v>
      </c>
      <c r="O3" s="4">
        <v>2030</v>
      </c>
      <c r="P3" s="5">
        <v>2045</v>
      </c>
    </row>
    <row r="4" spans="1:16" ht="105.75" thickBot="1" x14ac:dyDescent="0.3">
      <c r="A4" s="6" t="s">
        <v>26</v>
      </c>
      <c r="B4" s="9" t="s">
        <v>27</v>
      </c>
      <c r="C4" s="9" t="s">
        <v>27</v>
      </c>
      <c r="D4" s="56">
        <v>43466</v>
      </c>
      <c r="E4" s="7" t="s">
        <v>42</v>
      </c>
      <c r="F4" s="8"/>
      <c r="G4" s="59" t="s">
        <v>46</v>
      </c>
      <c r="H4" s="60" t="s">
        <v>73</v>
      </c>
      <c r="I4" s="60" t="s">
        <v>84</v>
      </c>
      <c r="J4" s="54" t="s">
        <v>82</v>
      </c>
      <c r="K4" s="6" t="s">
        <v>28</v>
      </c>
      <c r="L4" s="9" t="s">
        <v>27</v>
      </c>
      <c r="M4" s="9" t="s">
        <v>27</v>
      </c>
      <c r="N4" s="7"/>
      <c r="O4" s="7"/>
      <c r="P4" s="8"/>
    </row>
    <row r="5" spans="1:16" ht="30" x14ac:dyDescent="0.25">
      <c r="A5" s="10" t="s">
        <v>30</v>
      </c>
      <c r="B5" s="10"/>
      <c r="C5" s="11" t="s">
        <v>27</v>
      </c>
      <c r="D5" s="10"/>
      <c r="E5" s="10"/>
      <c r="F5" s="10"/>
      <c r="G5" s="59" t="s">
        <v>47</v>
      </c>
      <c r="H5" s="59" t="s">
        <v>48</v>
      </c>
      <c r="I5" s="59" t="s">
        <v>49</v>
      </c>
      <c r="J5" s="54"/>
      <c r="K5" s="10" t="s">
        <v>30</v>
      </c>
      <c r="L5" s="10"/>
      <c r="M5" s="11" t="s">
        <v>27</v>
      </c>
      <c r="N5" s="10"/>
      <c r="O5" s="10"/>
      <c r="P5" s="10"/>
    </row>
    <row r="6" spans="1:16" ht="45" x14ac:dyDescent="0.25">
      <c r="A6" s="12" t="s">
        <v>2</v>
      </c>
      <c r="B6" s="13"/>
      <c r="C6" s="14" t="s">
        <v>27</v>
      </c>
      <c r="D6" s="12"/>
      <c r="E6" s="12"/>
      <c r="F6" s="12"/>
      <c r="G6" s="61"/>
      <c r="H6" s="61" t="s">
        <v>50</v>
      </c>
      <c r="I6" s="61" t="s">
        <v>51</v>
      </c>
      <c r="J6" s="54" t="s">
        <v>72</v>
      </c>
      <c r="K6" s="12" t="s">
        <v>2</v>
      </c>
      <c r="L6" s="13"/>
      <c r="M6" s="14" t="s">
        <v>27</v>
      </c>
      <c r="N6" s="12"/>
      <c r="O6" s="12"/>
      <c r="P6" s="12"/>
    </row>
    <row r="7" spans="1:16" x14ac:dyDescent="0.25">
      <c r="A7" s="13" t="s">
        <v>3</v>
      </c>
      <c r="B7" s="13"/>
      <c r="C7" s="14" t="s">
        <v>27</v>
      </c>
      <c r="D7" s="13"/>
      <c r="E7" s="13"/>
      <c r="F7" s="13"/>
      <c r="G7" s="59"/>
      <c r="H7" s="59"/>
      <c r="I7" s="59" t="s">
        <v>52</v>
      </c>
      <c r="J7" s="54"/>
      <c r="K7" s="13" t="s">
        <v>3</v>
      </c>
      <c r="L7" s="13"/>
      <c r="M7" s="14" t="s">
        <v>27</v>
      </c>
      <c r="N7" s="13"/>
      <c r="O7" s="13"/>
      <c r="P7" s="13"/>
    </row>
    <row r="8" spans="1:16" x14ac:dyDescent="0.25">
      <c r="A8" s="13" t="s">
        <v>4</v>
      </c>
      <c r="B8" s="13"/>
      <c r="C8" s="14" t="s">
        <v>27</v>
      </c>
      <c r="D8" s="13"/>
      <c r="E8" s="15"/>
      <c r="F8" s="15"/>
      <c r="G8" s="59"/>
      <c r="H8" s="59"/>
      <c r="I8" s="59" t="s">
        <v>52</v>
      </c>
      <c r="J8" s="54"/>
      <c r="K8" s="13" t="s">
        <v>4</v>
      </c>
      <c r="L8" s="13"/>
      <c r="M8" s="14" t="s">
        <v>27</v>
      </c>
      <c r="N8" s="13"/>
      <c r="O8" s="15"/>
      <c r="P8" s="15"/>
    </row>
    <row r="9" spans="1:16" x14ac:dyDescent="0.25">
      <c r="A9" s="16"/>
      <c r="B9" s="16"/>
      <c r="C9" s="17"/>
      <c r="D9" s="16"/>
      <c r="E9" s="16"/>
      <c r="F9" s="16"/>
      <c r="G9" s="16"/>
      <c r="H9" s="16"/>
      <c r="I9" s="16"/>
      <c r="J9" s="1"/>
      <c r="K9" s="16"/>
      <c r="L9" s="16"/>
      <c r="M9" s="17"/>
      <c r="N9" s="16"/>
      <c r="O9" s="16"/>
      <c r="P9" s="16"/>
    </row>
    <row r="10" spans="1:16" x14ac:dyDescent="0.25">
      <c r="A10" s="2" t="s">
        <v>5</v>
      </c>
      <c r="B10" s="2"/>
      <c r="C10" s="2"/>
      <c r="D10" s="2"/>
      <c r="E10" s="1"/>
      <c r="F10" s="1"/>
      <c r="G10" s="1" t="s">
        <v>83</v>
      </c>
      <c r="J10" s="1"/>
      <c r="K10" s="2" t="s">
        <v>5</v>
      </c>
      <c r="L10" s="2"/>
      <c r="M10" s="2"/>
      <c r="N10" s="2"/>
      <c r="O10" s="1"/>
      <c r="P10" s="1"/>
    </row>
    <row r="11" spans="1:16" ht="15.75" thickBot="1" x14ac:dyDescent="0.3">
      <c r="A11" s="18" t="s">
        <v>6</v>
      </c>
      <c r="B11" s="21"/>
      <c r="C11" s="21"/>
      <c r="D11" s="19"/>
      <c r="E11" s="55"/>
      <c r="F11" s="20"/>
      <c r="G11" s="32"/>
      <c r="H11" s="32"/>
      <c r="I11" s="32"/>
      <c r="J11" s="1"/>
      <c r="K11" s="18" t="s">
        <v>6</v>
      </c>
      <c r="L11" s="21"/>
      <c r="M11" s="21"/>
      <c r="N11" s="19"/>
      <c r="O11" s="55"/>
      <c r="P11" s="20"/>
    </row>
    <row r="12" spans="1:16" ht="30" x14ac:dyDescent="0.25">
      <c r="A12" s="22" t="s">
        <v>29</v>
      </c>
      <c r="B12" s="25" t="s">
        <v>27</v>
      </c>
      <c r="C12" s="25" t="s">
        <v>27</v>
      </c>
      <c r="D12" s="23"/>
      <c r="E12" s="23" t="s">
        <v>78</v>
      </c>
      <c r="F12" s="24"/>
      <c r="G12" s="32"/>
      <c r="H12" s="60" t="s">
        <v>53</v>
      </c>
      <c r="I12" s="60" t="s">
        <v>75</v>
      </c>
      <c r="J12" s="64" t="s">
        <v>74</v>
      </c>
      <c r="K12" s="22" t="s">
        <v>29</v>
      </c>
      <c r="L12" s="25" t="s">
        <v>27</v>
      </c>
      <c r="M12" s="25" t="s">
        <v>27</v>
      </c>
      <c r="N12" s="23"/>
      <c r="O12" s="23"/>
      <c r="P12" s="24"/>
    </row>
    <row r="13" spans="1:16" ht="45.75" thickBot="1" x14ac:dyDescent="0.3">
      <c r="A13" s="26" t="s">
        <v>7</v>
      </c>
      <c r="B13" s="28" t="s">
        <v>27</v>
      </c>
      <c r="C13" s="28" t="s">
        <v>27</v>
      </c>
      <c r="D13" s="27"/>
      <c r="E13" s="27"/>
      <c r="F13" s="29"/>
      <c r="G13" s="32"/>
      <c r="H13" s="60" t="s">
        <v>54</v>
      </c>
      <c r="I13" s="60" t="s">
        <v>76</v>
      </c>
      <c r="J13" s="65"/>
      <c r="K13" s="26" t="s">
        <v>7</v>
      </c>
      <c r="L13" s="28" t="s">
        <v>27</v>
      </c>
      <c r="M13" s="28" t="s">
        <v>27</v>
      </c>
      <c r="N13" s="27"/>
      <c r="O13" s="27"/>
      <c r="P13" s="29"/>
    </row>
    <row r="14" spans="1:16" ht="15.75" thickBot="1" x14ac:dyDescent="0.3">
      <c r="A14" s="30" t="s">
        <v>8</v>
      </c>
      <c r="B14" s="34"/>
      <c r="C14" s="31"/>
      <c r="D14" s="31"/>
      <c r="E14" s="32"/>
      <c r="F14" s="33"/>
      <c r="G14" s="32"/>
      <c r="H14" s="60"/>
      <c r="I14" s="60"/>
      <c r="J14" s="1"/>
      <c r="K14" s="30" t="s">
        <v>8</v>
      </c>
      <c r="L14" s="34"/>
      <c r="M14" s="31"/>
      <c r="N14" s="31"/>
      <c r="O14" s="32"/>
      <c r="P14" s="33"/>
    </row>
    <row r="15" spans="1:16" ht="45" x14ac:dyDescent="0.25">
      <c r="A15" s="22" t="s">
        <v>9</v>
      </c>
      <c r="B15" s="25" t="s">
        <v>27</v>
      </c>
      <c r="C15" s="25" t="s">
        <v>27</v>
      </c>
      <c r="D15" s="23"/>
      <c r="E15" s="23"/>
      <c r="F15" s="24"/>
      <c r="G15" s="32"/>
      <c r="H15" s="60" t="s">
        <v>55</v>
      </c>
      <c r="I15" s="60" t="s">
        <v>56</v>
      </c>
      <c r="J15" s="1"/>
      <c r="K15" s="22" t="s">
        <v>9</v>
      </c>
      <c r="L15" s="25" t="s">
        <v>27</v>
      </c>
      <c r="M15" s="25" t="s">
        <v>27</v>
      </c>
      <c r="N15" s="23"/>
      <c r="O15" s="23"/>
      <c r="P15" s="24"/>
    </row>
    <row r="16" spans="1:16" ht="30.75" thickBot="1" x14ac:dyDescent="0.3">
      <c r="A16" s="26" t="s">
        <v>10</v>
      </c>
      <c r="B16" s="28"/>
      <c r="C16" s="28" t="s">
        <v>27</v>
      </c>
      <c r="D16" s="27"/>
      <c r="E16" s="27"/>
      <c r="F16" s="29"/>
      <c r="G16" s="32"/>
      <c r="H16" s="60" t="s">
        <v>57</v>
      </c>
      <c r="I16" s="60" t="s">
        <v>58</v>
      </c>
      <c r="J16" s="1"/>
      <c r="K16" s="26" t="s">
        <v>10</v>
      </c>
      <c r="L16" s="28" t="s">
        <v>27</v>
      </c>
      <c r="M16" s="28" t="s">
        <v>27</v>
      </c>
      <c r="N16" s="27"/>
      <c r="O16" s="27"/>
      <c r="P16" s="29"/>
    </row>
    <row r="17" spans="1:16" ht="45" x14ac:dyDescent="0.25">
      <c r="A17" s="35" t="s">
        <v>11</v>
      </c>
      <c r="B17" s="35"/>
      <c r="C17" s="38" t="s">
        <v>27</v>
      </c>
      <c r="D17" s="36"/>
      <c r="E17" s="39"/>
      <c r="F17" s="37"/>
      <c r="G17" s="32"/>
      <c r="H17" s="60" t="s">
        <v>63</v>
      </c>
      <c r="I17" s="60" t="s">
        <v>64</v>
      </c>
      <c r="J17" s="1"/>
      <c r="K17" s="35" t="s">
        <v>11</v>
      </c>
      <c r="L17" s="35"/>
      <c r="M17" s="38" t="s">
        <v>27</v>
      </c>
      <c r="N17" s="36"/>
      <c r="O17" s="39"/>
      <c r="P17" s="37"/>
    </row>
    <row r="18" spans="1:16" x14ac:dyDescent="0.25">
      <c r="A18" s="40" t="s">
        <v>12</v>
      </c>
      <c r="B18" s="44"/>
      <c r="C18" s="41"/>
      <c r="D18" s="41"/>
      <c r="E18" s="42"/>
      <c r="F18" s="43"/>
      <c r="G18" s="32"/>
      <c r="H18" s="60"/>
      <c r="I18" s="60"/>
      <c r="J18" s="1"/>
      <c r="K18" s="40" t="s">
        <v>12</v>
      </c>
      <c r="L18" s="44"/>
      <c r="M18" s="41"/>
      <c r="N18" s="41"/>
      <c r="O18" s="42"/>
      <c r="P18" s="43"/>
    </row>
    <row r="19" spans="1:16" ht="48.75" x14ac:dyDescent="0.25">
      <c r="A19" s="44" t="s">
        <v>13</v>
      </c>
      <c r="B19" s="44"/>
      <c r="C19" s="47" t="s">
        <v>27</v>
      </c>
      <c r="D19" s="45"/>
      <c r="E19" s="46"/>
      <c r="F19" s="46"/>
      <c r="G19" s="57"/>
      <c r="H19" s="62" t="s">
        <v>85</v>
      </c>
      <c r="I19" s="62" t="s">
        <v>65</v>
      </c>
      <c r="J19" s="1"/>
      <c r="K19" s="44" t="s">
        <v>13</v>
      </c>
      <c r="L19" s="44"/>
      <c r="M19" s="47" t="s">
        <v>27</v>
      </c>
      <c r="N19" s="45"/>
      <c r="O19" s="46"/>
      <c r="P19" s="46"/>
    </row>
    <row r="20" spans="1:16" x14ac:dyDescent="0.25">
      <c r="A20" s="48" t="s">
        <v>14</v>
      </c>
      <c r="B20" s="48"/>
      <c r="C20" s="47" t="s">
        <v>27</v>
      </c>
      <c r="D20" s="49"/>
      <c r="E20" s="50"/>
      <c r="F20" s="50"/>
      <c r="G20" s="58"/>
      <c r="H20" s="63" t="s">
        <v>66</v>
      </c>
      <c r="I20" s="63" t="s">
        <v>67</v>
      </c>
      <c r="J20" s="1"/>
      <c r="K20" s="48" t="s">
        <v>14</v>
      </c>
      <c r="L20" s="48"/>
      <c r="M20" s="47" t="s">
        <v>27</v>
      </c>
      <c r="N20" s="49"/>
      <c r="O20" s="50"/>
      <c r="P20" s="50"/>
    </row>
    <row r="21" spans="1:16" x14ac:dyDescent="0.25">
      <c r="A21" s="48" t="s">
        <v>15</v>
      </c>
      <c r="B21" s="48"/>
      <c r="C21" s="47" t="s">
        <v>27</v>
      </c>
      <c r="D21" s="49"/>
      <c r="E21" s="50"/>
      <c r="F21" s="50"/>
      <c r="G21" s="58"/>
      <c r="H21" s="63" t="s">
        <v>68</v>
      </c>
      <c r="I21" s="63"/>
      <c r="J21" s="1"/>
      <c r="K21" s="48" t="s">
        <v>15</v>
      </c>
      <c r="L21" s="48"/>
      <c r="M21" s="47" t="s">
        <v>27</v>
      </c>
      <c r="N21" s="49"/>
      <c r="O21" s="50"/>
      <c r="P21" s="50"/>
    </row>
    <row r="22" spans="1:16" x14ac:dyDescent="0.25">
      <c r="A22" s="1"/>
      <c r="B22" s="1"/>
      <c r="C22" s="1"/>
      <c r="D22" s="1"/>
      <c r="E22" s="1"/>
      <c r="F22" s="1"/>
      <c r="J22" s="1"/>
      <c r="K22" s="1"/>
      <c r="L22" s="1"/>
      <c r="M22" s="1"/>
      <c r="N22" s="1"/>
      <c r="O22" s="1"/>
      <c r="P22" s="1"/>
    </row>
    <row r="23" spans="1:16" x14ac:dyDescent="0.25">
      <c r="A23" s="51" t="s">
        <v>16</v>
      </c>
      <c r="B23" s="51"/>
      <c r="C23" s="51"/>
      <c r="D23" s="51"/>
      <c r="E23" s="16"/>
      <c r="F23" s="16"/>
      <c r="G23" s="16"/>
      <c r="H23" s="16"/>
      <c r="I23" s="16"/>
      <c r="J23" s="1"/>
      <c r="K23" s="51" t="s">
        <v>16</v>
      </c>
      <c r="L23" s="51"/>
      <c r="M23" s="51"/>
      <c r="N23" s="51"/>
      <c r="O23" s="16"/>
      <c r="P23" s="16"/>
    </row>
    <row r="24" spans="1:16" x14ac:dyDescent="0.25">
      <c r="A24" s="13" t="s">
        <v>17</v>
      </c>
      <c r="B24" s="13"/>
      <c r="C24" s="47" t="s">
        <v>27</v>
      </c>
      <c r="D24" s="13"/>
      <c r="E24" s="53"/>
      <c r="F24" s="13"/>
      <c r="G24" s="16"/>
      <c r="H24" s="62" t="s">
        <v>69</v>
      </c>
      <c r="I24" s="16"/>
      <c r="J24" s="1"/>
      <c r="K24" s="13" t="s">
        <v>17</v>
      </c>
      <c r="L24" s="13"/>
      <c r="M24" s="47" t="s">
        <v>27</v>
      </c>
      <c r="N24" s="13"/>
      <c r="O24" s="53"/>
      <c r="P24" s="13"/>
    </row>
    <row r="25" spans="1:16" ht="45" x14ac:dyDescent="0.25">
      <c r="A25" s="52" t="s">
        <v>18</v>
      </c>
      <c r="B25" s="52"/>
      <c r="C25" s="47" t="s">
        <v>27</v>
      </c>
      <c r="D25" s="52"/>
      <c r="E25" s="13"/>
      <c r="F25" s="13"/>
      <c r="G25" s="16"/>
      <c r="H25" s="16"/>
      <c r="I25" s="16"/>
      <c r="J25" s="1"/>
      <c r="K25" s="52" t="s">
        <v>18</v>
      </c>
      <c r="L25" s="52"/>
      <c r="M25" s="47" t="s">
        <v>27</v>
      </c>
      <c r="N25" s="52"/>
      <c r="O25" s="13"/>
      <c r="P25" s="13"/>
    </row>
    <row r="26" spans="1:16" ht="45" x14ac:dyDescent="0.25">
      <c r="A26" s="52" t="s">
        <v>19</v>
      </c>
      <c r="B26" s="52"/>
      <c r="C26" s="47" t="s">
        <v>27</v>
      </c>
      <c r="D26" s="52"/>
      <c r="E26" s="13"/>
      <c r="F26" s="13"/>
      <c r="G26" s="16"/>
      <c r="H26" s="59" t="s">
        <v>70</v>
      </c>
      <c r="I26" s="59" t="s">
        <v>71</v>
      </c>
      <c r="J26" s="1"/>
      <c r="K26" s="52" t="s">
        <v>19</v>
      </c>
      <c r="L26" s="52"/>
      <c r="M26" s="47" t="s">
        <v>27</v>
      </c>
      <c r="N26" s="52"/>
      <c r="O26" s="13"/>
      <c r="P26" s="13"/>
    </row>
    <row r="27" spans="1:16" x14ac:dyDescent="0.25">
      <c r="A27" s="53" t="s">
        <v>20</v>
      </c>
      <c r="B27" s="53"/>
      <c r="C27" s="47" t="s">
        <v>27</v>
      </c>
      <c r="D27" s="53"/>
      <c r="E27" s="13"/>
      <c r="F27" s="13"/>
      <c r="G27" s="16"/>
      <c r="H27" s="59"/>
      <c r="I27" s="59"/>
      <c r="J27" s="1"/>
      <c r="K27" s="53" t="s">
        <v>20</v>
      </c>
      <c r="L27" s="53"/>
      <c r="M27" s="47" t="s">
        <v>27</v>
      </c>
      <c r="N27" s="53"/>
      <c r="O27" s="13"/>
      <c r="P27" s="13"/>
    </row>
    <row r="28" spans="1:16" ht="45" x14ac:dyDescent="0.25">
      <c r="A28" s="52" t="s">
        <v>21</v>
      </c>
      <c r="B28" s="52"/>
      <c r="C28" s="47" t="s">
        <v>27</v>
      </c>
      <c r="D28" s="13"/>
      <c r="E28" s="13"/>
      <c r="F28" s="13"/>
      <c r="G28" s="16"/>
      <c r="H28" s="59"/>
      <c r="I28" s="59"/>
      <c r="J28" s="1"/>
      <c r="K28" s="52" t="s">
        <v>21</v>
      </c>
      <c r="L28" s="52"/>
      <c r="M28" s="47" t="s">
        <v>27</v>
      </c>
      <c r="N28" s="13"/>
      <c r="O28" s="13"/>
      <c r="P28" s="13"/>
    </row>
    <row r="29" spans="1:16" x14ac:dyDescent="0.25">
      <c r="A29" s="1"/>
      <c r="B29" s="1"/>
      <c r="C29" s="1"/>
      <c r="D29" s="1"/>
      <c r="E29" s="2"/>
      <c r="F29" s="1"/>
      <c r="J29" s="1"/>
      <c r="K29" s="1"/>
      <c r="L29" s="1"/>
      <c r="M29" s="1"/>
      <c r="N29" s="1"/>
      <c r="O29" s="2"/>
      <c r="P29" s="1"/>
    </row>
    <row r="30" spans="1:16" x14ac:dyDescent="0.25">
      <c r="A30" s="1"/>
      <c r="B30" s="1"/>
      <c r="C30" s="1"/>
      <c r="D30" s="1"/>
      <c r="E30" s="54"/>
      <c r="F30" s="1"/>
      <c r="J30" s="1"/>
      <c r="K30" s="1"/>
      <c r="L30" s="1"/>
      <c r="M30" s="1"/>
      <c r="N30" s="1"/>
      <c r="O30" s="54"/>
      <c r="P30" s="1"/>
    </row>
    <row r="31" spans="1:16" ht="45" x14ac:dyDescent="0.25">
      <c r="A31" s="54" t="s">
        <v>86</v>
      </c>
      <c r="B31" s="1"/>
      <c r="C31" s="1"/>
      <c r="D31" s="1"/>
      <c r="E31" s="1"/>
      <c r="F31" s="1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J36" s="1"/>
      <c r="K36" s="1"/>
      <c r="L36" s="1"/>
      <c r="M36" s="1"/>
      <c r="N36" s="1"/>
      <c r="O36" s="1"/>
      <c r="P36" s="1"/>
    </row>
  </sheetData>
  <mergeCells count="2">
    <mergeCell ref="B2:C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B13" sqref="B13"/>
    </sheetView>
  </sheetViews>
  <sheetFormatPr defaultRowHeight="15" x14ac:dyDescent="0.25"/>
  <cols>
    <col min="1" max="1" width="13.7109375" customWidth="1"/>
    <col min="2" max="2" width="15.85546875" customWidth="1"/>
    <col min="3" max="3" width="12.28515625" customWidth="1"/>
    <col min="4" max="4" width="22" customWidth="1"/>
    <col min="5" max="5" width="10.140625" customWidth="1"/>
    <col min="6" max="6" width="16.7109375" customWidth="1"/>
    <col min="7" max="7" width="12.140625" customWidth="1"/>
  </cols>
  <sheetData>
    <row r="1" spans="1:9" ht="60" x14ac:dyDescent="0.25">
      <c r="A1" s="54" t="s">
        <v>32</v>
      </c>
      <c r="B1" s="54" t="s">
        <v>33</v>
      </c>
      <c r="C1" s="54" t="s">
        <v>59</v>
      </c>
      <c r="D1" s="54" t="s">
        <v>60</v>
      </c>
      <c r="E1" s="54" t="s">
        <v>61</v>
      </c>
      <c r="F1" s="54" t="s">
        <v>62</v>
      </c>
    </row>
    <row r="2" spans="1:9" x14ac:dyDescent="0.25">
      <c r="A2" t="s">
        <v>34</v>
      </c>
      <c r="B2">
        <v>400</v>
      </c>
      <c r="C2">
        <v>33</v>
      </c>
      <c r="D2">
        <v>30</v>
      </c>
      <c r="E2">
        <v>140000</v>
      </c>
      <c r="F2">
        <f>B2*E2*C2/100*(D2/100)</f>
        <v>5544000</v>
      </c>
    </row>
    <row r="3" spans="1:9" x14ac:dyDescent="0.25">
      <c r="A3" t="s">
        <v>35</v>
      </c>
      <c r="B3">
        <v>500</v>
      </c>
      <c r="C3">
        <v>40</v>
      </c>
      <c r="D3">
        <v>13</v>
      </c>
      <c r="E3">
        <v>200000</v>
      </c>
      <c r="F3" s="1">
        <f>B3*E3*C3/100*(D3/100)</f>
        <v>5200000</v>
      </c>
    </row>
    <row r="4" spans="1:9" x14ac:dyDescent="0.25">
      <c r="A4" t="s">
        <v>36</v>
      </c>
      <c r="B4">
        <v>750</v>
      </c>
      <c r="C4">
        <v>40</v>
      </c>
      <c r="D4">
        <v>13</v>
      </c>
      <c r="E4">
        <v>170000</v>
      </c>
      <c r="F4" s="1">
        <f>B4*E4*C4/100*(D4/100)</f>
        <v>6630000</v>
      </c>
    </row>
    <row r="5" spans="1:9" x14ac:dyDescent="0.25">
      <c r="A5" t="s">
        <v>37</v>
      </c>
      <c r="B5">
        <v>100</v>
      </c>
      <c r="C5">
        <v>45</v>
      </c>
      <c r="D5">
        <v>10</v>
      </c>
      <c r="E5">
        <v>200000</v>
      </c>
      <c r="F5" s="1">
        <f>B5*E5*C5/100*(D5/100)</f>
        <v>900000</v>
      </c>
    </row>
    <row r="6" spans="1:9" s="1" customFormat="1" x14ac:dyDescent="0.25">
      <c r="A6" s="1" t="s">
        <v>40</v>
      </c>
      <c r="B6" s="1">
        <v>100</v>
      </c>
      <c r="C6" s="1">
        <v>40</v>
      </c>
      <c r="D6" s="1">
        <v>10</v>
      </c>
      <c r="E6" s="1">
        <v>150000</v>
      </c>
      <c r="F6" s="1">
        <f>B6*E6*C6/100*(D6/100)</f>
        <v>600000</v>
      </c>
    </row>
    <row r="7" spans="1:9" s="1" customFormat="1" x14ac:dyDescent="0.25">
      <c r="G7" s="1" t="s">
        <v>41</v>
      </c>
    </row>
    <row r="8" spans="1:9" x14ac:dyDescent="0.25">
      <c r="G8">
        <v>3.2</v>
      </c>
      <c r="H8" t="s">
        <v>38</v>
      </c>
      <c r="I8" t="s">
        <v>39</v>
      </c>
    </row>
    <row r="9" spans="1:9" x14ac:dyDescent="0.25">
      <c r="F9">
        <f>SUM(F2:F8)</f>
        <v>18874000</v>
      </c>
      <c r="G9">
        <f>F9*G8</f>
        <v>60396800</v>
      </c>
      <c r="H9">
        <f>G9/1000</f>
        <v>60396.800000000003</v>
      </c>
      <c r="I9">
        <f>H9/1000000</f>
        <v>6.03968E-2</v>
      </c>
    </row>
    <row r="10" spans="1:9" x14ac:dyDescent="0.25">
      <c r="B10" t="s">
        <v>79</v>
      </c>
    </row>
    <row r="11" spans="1:9" x14ac:dyDescent="0.25">
      <c r="B11" t="s">
        <v>80</v>
      </c>
    </row>
    <row r="12" spans="1:9" x14ac:dyDescent="0.25">
      <c r="A12" s="10"/>
      <c r="B12" t="s">
        <v>81</v>
      </c>
    </row>
    <row r="13" spans="1:9" x14ac:dyDescent="0.25">
      <c r="A13" s="12"/>
    </row>
    <row r="14" spans="1:9" x14ac:dyDescent="0.25">
      <c r="A14" s="13"/>
    </row>
    <row r="15" spans="1:9" x14ac:dyDescent="0.25">
      <c r="A15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0397ff5-035d-43a5-8834-729ee8c332fa" ContentTypeId="0x0101000EC482A17D284AEE8290D09FC0D2D6D200C589622A2BFC49F09A63EB8A0400625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D60F7EA5B2622C449256FFEB5868425D" ma:contentTypeVersion="1" ma:contentTypeDescription="" ma:contentTypeScope="" ma:versionID="55c80bac2e24989a9768b279f43e4606">
  <xsd:schema xmlns:xsd="http://www.w3.org/2001/XMLSchema" xmlns:xs="http://www.w3.org/2001/XMLSchema" xmlns:p="http://schemas.microsoft.com/office/2006/metadata/properties" xmlns:ns2="e4bda965-c1ad-4414-9632-3c166e0c0bcb" xmlns:ns3="986746b9-21ea-4a10-94d5-c7e2d54bbe5a" targetNamespace="http://schemas.microsoft.com/office/2006/metadata/properties" ma:root="true" ma:fieldsID="79639b08b6e46b660a3f0e7df5bfad45" ns2:_="" ns3:_="">
    <xsd:import namespace="e4bda965-c1ad-4414-9632-3c166e0c0bcb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 minOccurs="0"/>
                <xsd:element ref="ns2:SaTyTosTaskGroupId" minOccurs="0"/>
                <xsd:element ref="ns2:SaTyTosIssueGroup" minOccurs="0"/>
                <xsd:element ref="ns2:SaTyTosIssueGroupId" minOccurs="0"/>
                <xsd:element ref="ns2:SaTyTosDocumentType" minOccurs="0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2:eb88049090c34051aae092bae2056bc2" minOccurs="0"/>
                <xsd:element ref="ns2:od82ff796f8549e7b48b0e43c70930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da965-c1ad-4414-9632-3c166e0c0bcb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ternalName="SaTyDocumentArchive">
      <xsd:simpleType>
        <xsd:restriction base="dms:Boolean"/>
      </xsd:simpleType>
    </xsd:element>
    <xsd:element name="SaTyTosTaskGroup" ma:index="9" nillable="true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nillable="true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nillable="true" ma:displayName="Dokumenttityyppi" ma:indexed="true" ma:internalName="SaTyTosDocumentTyp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  <xsd:element name="eb88049090c34051aae092bae2056bc2" ma:index="32" nillable="true" ma:taxonomy="true" ma:internalName="eb88049090c34051aae092bae2056bc2" ma:taxonomyFieldName="SaTyTosKeywords" ma:displayName="Asiasanat" ma:readOnly="false" ma:default="" ma:fieldId="{eb880490-90c3-4051-aae0-92bae2056bc2}" ma:sspId="40397ff5-035d-43a5-8834-729ee8c332fa" ma:termSetId="aed3fbe3-f150-4fcf-a9b0-5f9dadd90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2ff796f8549e7b48b0e43c70930a6" ma:index="33" nillable="true" ma:taxonomy="true" ma:internalName="od82ff796f8549e7b48b0e43c70930a6" ma:taxonomyFieldName="SaTyDocumentLanguage" ma:displayName="Kieli" ma:readOnly="false" ma:default="1;#Suomi|88d960e6-e76c-48a2-b607-f1600797b640" ma:fieldId="{8d82ff79-6f85-49e7-b48b-0e43c70930a6}" ma:sspId="40397ff5-035d-43a5-8834-729ee8c332fa" ma:termSetId="41152fb4-de1c-44ce-adb6-521cf362b6a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readOnly="false" ma:default="" ma:fieldId="{a9215f07-bdd3-4c12-927c-30fd8ee294e2}" ma:sspId="40397ff5-035d-43a5-8834-729ee8c332fa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22f227b2-039d-42a3-a0e9-df46dff57eb5}" ma:internalName="TaxCatchAll" ma:showField="CatchAllData" ma:web="e4bda965-c1ad-4414-9632-3c166e0c0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22f227b2-039d-42a3-a0e9-df46dff57eb5}" ma:internalName="TaxCatchAllLabel" ma:readOnly="true" ma:showField="CatchAllDataLabel" ma:web="e4bda965-c1ad-4414-9632-3c166e0c0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readOnly="false" ma:default="" ma:fieldId="{f4b38667-1deb-464d-8bb6-062959db37ce}" ma:sspId="40397ff5-035d-43a5-8834-729ee8c332fa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readOnly="false" ma:default="" ma:fieldId="{939f2945-8314-42ff-b2b7-2677709d8610}" ma:sspId="40397ff5-035d-43a5-8834-729ee8c332fa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readOnly="false" ma:default="" ma:fieldId="{0947cab2-9b3b-46f1-8713-a0acc4648f6c}" ma:sspId="40397ff5-035d-43a5-8834-729ee8c332fa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39f2945831442ffb2b72677709d8610 xmlns="986746b9-21ea-4a10-94d5-c7e2d54bbe5a">
      <Terms xmlns="http://schemas.microsoft.com/office/infopath/2007/PartnerControls"/>
    </p39f2945831442ffb2b72677709d8610>
    <TaxCatchAll xmlns="986746b9-21ea-4a10-94d5-c7e2d54bbe5a">
      <Value>1</Value>
    </TaxCatchAll>
    <f4b386671deb464d8bb6062959db37ce xmlns="986746b9-21ea-4a10-94d5-c7e2d54bbe5a">
      <Terms xmlns="http://schemas.microsoft.com/office/infopath/2007/PartnerControls"/>
    </f4b386671deb464d8bb6062959db37ce>
    <g947cab29b3b46f18713a0acc4648f6c xmlns="986746b9-21ea-4a10-94d5-c7e2d54bbe5a">
      <Terms xmlns="http://schemas.microsoft.com/office/infopath/2007/PartnerControls"/>
    </g947cab29b3b46f18713a0acc4648f6c>
    <a9215f07bdd34c12927c30fd8ee294e2 xmlns="986746b9-21ea-4a10-94d5-c7e2d54bbe5a">
      <Terms xmlns="http://schemas.microsoft.com/office/infopath/2007/PartnerControls"/>
    </a9215f07bdd34c12927c30fd8ee294e2>
    <SaTyTosIssueGroup xmlns="e4bda965-c1ad-4414-9632-3c166e0c0bcb" xsi:nil="true"/>
    <SaTyTosPublicity xmlns="e4bda965-c1ad-4414-9632-3c166e0c0bcb">Julkinen</SaTyTosPublicity>
    <SaTyDocumentStatus xmlns="e4bda965-c1ad-4414-9632-3c166e0c0bcb">Luonnos</SaTyDocumentStatus>
    <SaTyTosDocumentType xmlns="e4bda965-c1ad-4414-9632-3c166e0c0bcb" xsi:nil="true"/>
    <SaTyTosDocumentTypeId xmlns="e4bda965-c1ad-4414-9632-3c166e0c0bcb" xsi:nil="true"/>
    <SaTyTosTaskGroup xmlns="e4bda965-c1ad-4414-9632-3c166e0c0bcb" xsi:nil="true"/>
    <SaTyTosPreservation xmlns="e4bda965-c1ad-4414-9632-3c166e0c0bcb">3 v</SaTyTosPreservation>
    <SaTyDocumentUserData xmlns="e4bda965-c1ad-4414-9632-3c166e0c0bcb">false</SaTyDocumentUserData>
    <SaTyTosIssueGroupId xmlns="e4bda965-c1ad-4414-9632-3c166e0c0bcb" xsi:nil="true"/>
    <od82ff796f8549e7b48b0e43c70930a6 xmlns="e4bda965-c1ad-4414-9632-3c166e0c0b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88d960e6-e76c-48a2-b607-f1600797b640</TermId>
        </TermInfo>
      </Terms>
    </od82ff796f8549e7b48b0e43c70930a6>
    <SaTyDocumentYear xmlns="e4bda965-c1ad-4414-9632-3c166e0c0bcb">2020</SaTyDocumentYear>
    <SaTyTosTaskGroupId xmlns="e4bda965-c1ad-4414-9632-3c166e0c0bcb" xsi:nil="true"/>
    <eb88049090c34051aae092bae2056bc2 xmlns="e4bda965-c1ad-4414-9632-3c166e0c0bcb">
      <Terms xmlns="http://schemas.microsoft.com/office/infopath/2007/PartnerControls"/>
    </eb88049090c34051aae092bae2056bc2>
    <SaTyDocumentArchive xmlns="e4bda965-c1ad-4414-9632-3c166e0c0bcb">false</SaTyDocumentArchiv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CC4DB-6FB1-4469-A6B4-A12BDCFDF53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9B0C798-5E92-4CE4-B816-A48A56A85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da965-c1ad-4414-9632-3c166e0c0bcb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FF2A3D-DB46-4072-B90F-EDD9E965300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6746b9-21ea-4a10-94d5-c7e2d54bbe5a"/>
    <ds:schemaRef ds:uri="http://schemas.microsoft.com/office/2006/documentManagement/types"/>
    <ds:schemaRef ds:uri="e4bda965-c1ad-4414-9632-3c166e0c0bc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802ED00-ED37-4BAD-AD0A-58D719C991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HCT-345</vt:lpstr>
      <vt:lpstr>laskelmat 0,06Mt CO2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Jääskeläinen Saara</dc:creator>
  <cp:lastModifiedBy>Hytti Anni</cp:lastModifiedBy>
  <dcterms:created xsi:type="dcterms:W3CDTF">2020-10-01T09:31:36Z</dcterms:created>
  <dcterms:modified xsi:type="dcterms:W3CDTF">2020-10-21T12:56:51Z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0x0101000EC482A17D284AEE8290D09FC0D2D6D200C589622A2BFC49F09A63EB8A0400625000D60F7EA5B2622C449256FFEB5868425D</vt:lpwstr>
  </property>
  <property fmtid="{D5CDD505-2E9C-101B-9397-08002B2CF9AE}" pid="3" name="SaTyDocumentQuartal">
    <vt:lpwstr/>
  </property>
  <property fmtid="{D5CDD505-2E9C-101B-9397-08002B2CF9AE}" pid="4" name="SaTyDocumentOrganisation">
    <vt:lpwstr/>
  </property>
  <property fmtid="{D5CDD505-2E9C-101B-9397-08002B2CF9AE}" pid="5" name="SaTyDocumentMonth">
    <vt:lpwstr/>
  </property>
  <property fmtid="{D5CDD505-2E9C-101B-9397-08002B2CF9AE}" pid="6" name="SaTyTosKeywords">
    <vt:lpwstr/>
  </property>
  <property fmtid="{D5CDD505-2E9C-101B-9397-08002B2CF9AE}" pid="7" name="SaTyDocumentLanguage">
    <vt:lpwstr>1;#Suomi|88d960e6-e76c-48a2-b607-f1600797b640</vt:lpwstr>
  </property>
  <property fmtid="{D5CDD505-2E9C-101B-9397-08002B2CF9AE}" pid="8" name="SaTyDocumentOtherTag">
    <vt:lpwstr/>
  </property>
</Properties>
</file>