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0730" windowHeight="11760"/>
  </bookViews>
  <sheets>
    <sheet name="Yhteensä" sheetId="3" r:id="rId1"/>
    <sheet name="Hallintopalvelut" sheetId="2" r:id="rId2"/>
    <sheet name="Erikoistumisyksiköt" sheetId="1" r:id="rId3"/>
  </sheets>
  <externalReferences>
    <externalReference r:id="rId4"/>
    <externalReference r:id="rId5"/>
    <externalReference r:id="rId6"/>
  </externalReferences>
  <calcPr calcId="125725"/>
</workbook>
</file>

<file path=xl/calcChain.xml><?xml version="1.0" encoding="utf-8"?>
<calcChain xmlns="http://schemas.openxmlformats.org/spreadsheetml/2006/main">
  <c r="B52" i="1"/>
  <c r="B48"/>
  <c r="B52" i="3" l="1"/>
  <c r="R52" s="1"/>
  <c r="I56"/>
  <c r="J56"/>
  <c r="K56"/>
  <c r="H56"/>
  <c r="I52"/>
  <c r="J52"/>
  <c r="K52"/>
  <c r="H52"/>
  <c r="K48"/>
  <c r="J48"/>
  <c r="I48"/>
  <c r="H48"/>
  <c r="K44"/>
  <c r="J44"/>
  <c r="I44"/>
  <c r="H44"/>
  <c r="K40"/>
  <c r="J40"/>
  <c r="I40"/>
  <c r="H40"/>
  <c r="K36"/>
  <c r="J36"/>
  <c r="I36"/>
  <c r="H36"/>
  <c r="K32"/>
  <c r="J32"/>
  <c r="I32"/>
  <c r="H32"/>
  <c r="K28"/>
  <c r="J28"/>
  <c r="I28"/>
  <c r="H28"/>
  <c r="K24"/>
  <c r="J24"/>
  <c r="I24"/>
  <c r="L24" s="1"/>
  <c r="H24"/>
  <c r="K20"/>
  <c r="J20"/>
  <c r="I20"/>
  <c r="H20"/>
  <c r="C56"/>
  <c r="D56"/>
  <c r="E56"/>
  <c r="F56"/>
  <c r="C52"/>
  <c r="D52"/>
  <c r="E52"/>
  <c r="F52"/>
  <c r="B56"/>
  <c r="R56" s="1"/>
  <c r="B48"/>
  <c r="F48"/>
  <c r="E48"/>
  <c r="D48"/>
  <c r="C48"/>
  <c r="F44"/>
  <c r="E44"/>
  <c r="D44"/>
  <c r="C44"/>
  <c r="B44"/>
  <c r="R44" s="1"/>
  <c r="F40"/>
  <c r="E40"/>
  <c r="G40" s="1"/>
  <c r="D40"/>
  <c r="C40"/>
  <c r="B40"/>
  <c r="F36"/>
  <c r="G36" s="1"/>
  <c r="E36"/>
  <c r="D36"/>
  <c r="C36"/>
  <c r="B36"/>
  <c r="R36" s="1"/>
  <c r="S36" s="1"/>
  <c r="T36" s="1"/>
  <c r="U36" s="1"/>
  <c r="F32"/>
  <c r="E32"/>
  <c r="D32"/>
  <c r="C32"/>
  <c r="G32" s="1"/>
  <c r="B32"/>
  <c r="R32" s="1"/>
  <c r="S32" s="1"/>
  <c r="T32" s="1"/>
  <c r="F28"/>
  <c r="E28"/>
  <c r="D28"/>
  <c r="C28"/>
  <c r="B28"/>
  <c r="F24"/>
  <c r="E24"/>
  <c r="G24" s="1"/>
  <c r="D24"/>
  <c r="C24"/>
  <c r="B24"/>
  <c r="F20"/>
  <c r="E20"/>
  <c r="D20"/>
  <c r="C20"/>
  <c r="B20"/>
  <c r="R20" s="1"/>
  <c r="S20" s="1"/>
  <c r="T20" s="1"/>
  <c r="U20" s="1"/>
  <c r="K16"/>
  <c r="J16"/>
  <c r="I16"/>
  <c r="H16"/>
  <c r="L16" s="1"/>
  <c r="C16"/>
  <c r="D16"/>
  <c r="E16"/>
  <c r="F16"/>
  <c r="B16"/>
  <c r="R16" s="1"/>
  <c r="P59"/>
  <c r="P56" s="1"/>
  <c r="O59"/>
  <c r="N59"/>
  <c r="M59"/>
  <c r="Q59" s="1"/>
  <c r="K59"/>
  <c r="J59"/>
  <c r="I59"/>
  <c r="H59"/>
  <c r="L59" s="1"/>
  <c r="F59"/>
  <c r="E59"/>
  <c r="D59"/>
  <c r="C59"/>
  <c r="G59" s="1"/>
  <c r="B59"/>
  <c r="R59" s="1"/>
  <c r="S59" s="1"/>
  <c r="T59" s="1"/>
  <c r="U59" s="1"/>
  <c r="V59" s="1"/>
  <c r="W59" s="1"/>
  <c r="A59"/>
  <c r="P58"/>
  <c r="O58"/>
  <c r="O56" s="1"/>
  <c r="N58"/>
  <c r="M58"/>
  <c r="Q58" s="1"/>
  <c r="K58"/>
  <c r="J58"/>
  <c r="I58"/>
  <c r="H58"/>
  <c r="L58" s="1"/>
  <c r="F58"/>
  <c r="E58"/>
  <c r="D58"/>
  <c r="C58"/>
  <c r="G58" s="1"/>
  <c r="B58"/>
  <c r="R58" s="1"/>
  <c r="S58" s="1"/>
  <c r="T58" s="1"/>
  <c r="U58" s="1"/>
  <c r="V58" s="1"/>
  <c r="W58" s="1"/>
  <c r="A58"/>
  <c r="P57"/>
  <c r="O57"/>
  <c r="N57"/>
  <c r="N56" s="1"/>
  <c r="M57"/>
  <c r="Q57" s="1"/>
  <c r="K57"/>
  <c r="J57"/>
  <c r="I57"/>
  <c r="H57"/>
  <c r="L57" s="1"/>
  <c r="F57"/>
  <c r="E57"/>
  <c r="D57"/>
  <c r="C57"/>
  <c r="G57" s="1"/>
  <c r="B57"/>
  <c r="R57" s="1"/>
  <c r="S57" s="1"/>
  <c r="T57" s="1"/>
  <c r="U57" s="1"/>
  <c r="V57" s="1"/>
  <c r="W57" s="1"/>
  <c r="A57"/>
  <c r="M56"/>
  <c r="S55"/>
  <c r="T55" s="1"/>
  <c r="U55" s="1"/>
  <c r="V55" s="1"/>
  <c r="W55" s="1"/>
  <c r="R55"/>
  <c r="Q55"/>
  <c r="L55"/>
  <c r="G55"/>
  <c r="A55"/>
  <c r="U54"/>
  <c r="V54" s="1"/>
  <c r="W54" s="1"/>
  <c r="T54"/>
  <c r="S54"/>
  <c r="R54"/>
  <c r="Q54"/>
  <c r="L54"/>
  <c r="G54"/>
  <c r="A54"/>
  <c r="S53"/>
  <c r="T53" s="1"/>
  <c r="U53" s="1"/>
  <c r="V53" s="1"/>
  <c r="W53" s="1"/>
  <c r="R53"/>
  <c r="Q53"/>
  <c r="L53"/>
  <c r="G53"/>
  <c r="A53"/>
  <c r="Q52"/>
  <c r="P52"/>
  <c r="O52"/>
  <c r="N52"/>
  <c r="M52"/>
  <c r="S51"/>
  <c r="T51" s="1"/>
  <c r="U51" s="1"/>
  <c r="V51" s="1"/>
  <c r="W51" s="1"/>
  <c r="R51"/>
  <c r="Q51"/>
  <c r="L51"/>
  <c r="G51"/>
  <c r="A51"/>
  <c r="U50"/>
  <c r="V50" s="1"/>
  <c r="W50" s="1"/>
  <c r="T50"/>
  <c r="S50"/>
  <c r="R50"/>
  <c r="Q50"/>
  <c r="L50"/>
  <c r="G50"/>
  <c r="A50"/>
  <c r="S49"/>
  <c r="T49" s="1"/>
  <c r="U49" s="1"/>
  <c r="V49" s="1"/>
  <c r="W49" s="1"/>
  <c r="R49"/>
  <c r="Q49"/>
  <c r="L49"/>
  <c r="G49"/>
  <c r="A49"/>
  <c r="Q48"/>
  <c r="P48"/>
  <c r="O48"/>
  <c r="N48"/>
  <c r="M48"/>
  <c r="R48"/>
  <c r="S48" s="1"/>
  <c r="T48" s="1"/>
  <c r="U48" s="1"/>
  <c r="V48" s="1"/>
  <c r="W48" s="1"/>
  <c r="S47"/>
  <c r="T47" s="1"/>
  <c r="U47" s="1"/>
  <c r="V47" s="1"/>
  <c r="W47" s="1"/>
  <c r="R47"/>
  <c r="Q47"/>
  <c r="L47"/>
  <c r="G47"/>
  <c r="A47"/>
  <c r="U46"/>
  <c r="V46" s="1"/>
  <c r="W46" s="1"/>
  <c r="T46"/>
  <c r="S46"/>
  <c r="R46"/>
  <c r="Q46"/>
  <c r="L46"/>
  <c r="G46"/>
  <c r="A46"/>
  <c r="S45"/>
  <c r="T45" s="1"/>
  <c r="U45" s="1"/>
  <c r="V45" s="1"/>
  <c r="W45" s="1"/>
  <c r="R45"/>
  <c r="Q45"/>
  <c r="L45"/>
  <c r="G45"/>
  <c r="A45"/>
  <c r="Q44"/>
  <c r="P44"/>
  <c r="O44"/>
  <c r="N44"/>
  <c r="M44"/>
  <c r="S43"/>
  <c r="T43" s="1"/>
  <c r="U43" s="1"/>
  <c r="V43" s="1"/>
  <c r="W43" s="1"/>
  <c r="R43"/>
  <c r="Q43"/>
  <c r="L43"/>
  <c r="G43"/>
  <c r="A43"/>
  <c r="U42"/>
  <c r="V42" s="1"/>
  <c r="W42" s="1"/>
  <c r="T42"/>
  <c r="S42"/>
  <c r="R42"/>
  <c r="Q42"/>
  <c r="L42"/>
  <c r="G42"/>
  <c r="A42"/>
  <c r="S41"/>
  <c r="T41" s="1"/>
  <c r="U41" s="1"/>
  <c r="V41" s="1"/>
  <c r="W41" s="1"/>
  <c r="R41"/>
  <c r="Q41"/>
  <c r="L41"/>
  <c r="G41"/>
  <c r="A41"/>
  <c r="Q40"/>
  <c r="P40"/>
  <c r="O40"/>
  <c r="N40"/>
  <c r="M40"/>
  <c r="R40"/>
  <c r="S39"/>
  <c r="T39" s="1"/>
  <c r="U39" s="1"/>
  <c r="V39" s="1"/>
  <c r="W39" s="1"/>
  <c r="R39"/>
  <c r="Q39"/>
  <c r="L39"/>
  <c r="G39"/>
  <c r="A39"/>
  <c r="U38"/>
  <c r="V38" s="1"/>
  <c r="W38" s="1"/>
  <c r="T38"/>
  <c r="S38"/>
  <c r="R38"/>
  <c r="Q38"/>
  <c r="L38"/>
  <c r="G38"/>
  <c r="A38"/>
  <c r="S37"/>
  <c r="T37" s="1"/>
  <c r="U37" s="1"/>
  <c r="V37" s="1"/>
  <c r="W37" s="1"/>
  <c r="R37"/>
  <c r="Q37"/>
  <c r="L37"/>
  <c r="G37"/>
  <c r="A37"/>
  <c r="Q36"/>
  <c r="P36"/>
  <c r="O36"/>
  <c r="N36"/>
  <c r="M36"/>
  <c r="S35"/>
  <c r="T35" s="1"/>
  <c r="U35" s="1"/>
  <c r="V35" s="1"/>
  <c r="W35" s="1"/>
  <c r="R35"/>
  <c r="Q35"/>
  <c r="L35"/>
  <c r="G35"/>
  <c r="A35"/>
  <c r="U34"/>
  <c r="V34" s="1"/>
  <c r="W34" s="1"/>
  <c r="T34"/>
  <c r="S34"/>
  <c r="R34"/>
  <c r="Q34"/>
  <c r="L34"/>
  <c r="G34"/>
  <c r="A34"/>
  <c r="S33"/>
  <c r="T33" s="1"/>
  <c r="U33" s="1"/>
  <c r="V33" s="1"/>
  <c r="W33" s="1"/>
  <c r="R33"/>
  <c r="Q33"/>
  <c r="L33"/>
  <c r="G33"/>
  <c r="A33"/>
  <c r="Q32"/>
  <c r="P32"/>
  <c r="O32"/>
  <c r="N32"/>
  <c r="M32"/>
  <c r="S31"/>
  <c r="T31" s="1"/>
  <c r="U31" s="1"/>
  <c r="V31" s="1"/>
  <c r="W31" s="1"/>
  <c r="R31"/>
  <c r="Q31"/>
  <c r="L31"/>
  <c r="G31"/>
  <c r="A31"/>
  <c r="U30"/>
  <c r="V30" s="1"/>
  <c r="W30" s="1"/>
  <c r="T30"/>
  <c r="S30"/>
  <c r="R30"/>
  <c r="Q30"/>
  <c r="L30"/>
  <c r="G30"/>
  <c r="A30"/>
  <c r="S29"/>
  <c r="T29" s="1"/>
  <c r="U29" s="1"/>
  <c r="V29" s="1"/>
  <c r="W29" s="1"/>
  <c r="R29"/>
  <c r="Q29"/>
  <c r="L29"/>
  <c r="G29"/>
  <c r="A29"/>
  <c r="Q28"/>
  <c r="P28"/>
  <c r="O28"/>
  <c r="N28"/>
  <c r="M28"/>
  <c r="R28"/>
  <c r="S27"/>
  <c r="T27" s="1"/>
  <c r="U27" s="1"/>
  <c r="V27" s="1"/>
  <c r="W27" s="1"/>
  <c r="R27"/>
  <c r="Q27"/>
  <c r="L27"/>
  <c r="G27"/>
  <c r="A27"/>
  <c r="U26"/>
  <c r="V26" s="1"/>
  <c r="W26" s="1"/>
  <c r="T26"/>
  <c r="S26"/>
  <c r="R26"/>
  <c r="Q26"/>
  <c r="L26"/>
  <c r="G26"/>
  <c r="A26"/>
  <c r="S25"/>
  <c r="T25" s="1"/>
  <c r="U25" s="1"/>
  <c r="V25" s="1"/>
  <c r="W25" s="1"/>
  <c r="R25"/>
  <c r="Q25"/>
  <c r="L25"/>
  <c r="G25"/>
  <c r="A25"/>
  <c r="Q24"/>
  <c r="P24"/>
  <c r="O24"/>
  <c r="N24"/>
  <c r="M24"/>
  <c r="R24"/>
  <c r="S23"/>
  <c r="T23" s="1"/>
  <c r="U23" s="1"/>
  <c r="V23" s="1"/>
  <c r="W23" s="1"/>
  <c r="R23"/>
  <c r="Q23"/>
  <c r="L23"/>
  <c r="G23"/>
  <c r="A23"/>
  <c r="U22"/>
  <c r="V22" s="1"/>
  <c r="W22" s="1"/>
  <c r="T22"/>
  <c r="S22"/>
  <c r="R22"/>
  <c r="Q22"/>
  <c r="L22"/>
  <c r="G22"/>
  <c r="A22"/>
  <c r="S21"/>
  <c r="T21" s="1"/>
  <c r="U21" s="1"/>
  <c r="V21" s="1"/>
  <c r="W21" s="1"/>
  <c r="R21"/>
  <c r="Q21"/>
  <c r="L21"/>
  <c r="G21"/>
  <c r="A21"/>
  <c r="Q20"/>
  <c r="P20"/>
  <c r="O20"/>
  <c r="N20"/>
  <c r="M20"/>
  <c r="S19"/>
  <c r="T19" s="1"/>
  <c r="U19" s="1"/>
  <c r="V19" s="1"/>
  <c r="W19" s="1"/>
  <c r="R19"/>
  <c r="Q19"/>
  <c r="L19"/>
  <c r="G19"/>
  <c r="A19"/>
  <c r="U18"/>
  <c r="V18" s="1"/>
  <c r="W18" s="1"/>
  <c r="T18"/>
  <c r="S18"/>
  <c r="R18"/>
  <c r="Q18"/>
  <c r="L18"/>
  <c r="G18"/>
  <c r="A18"/>
  <c r="S17"/>
  <c r="T17" s="1"/>
  <c r="U17" s="1"/>
  <c r="V17" s="1"/>
  <c r="W17" s="1"/>
  <c r="R17"/>
  <c r="Q17"/>
  <c r="L17"/>
  <c r="G17"/>
  <c r="A17"/>
  <c r="Q16"/>
  <c r="P16"/>
  <c r="O16"/>
  <c r="N16"/>
  <c r="M16"/>
  <c r="I3"/>
  <c r="P55" i="2"/>
  <c r="O55"/>
  <c r="N55"/>
  <c r="N52" s="1"/>
  <c r="M55"/>
  <c r="Q55" s="1"/>
  <c r="K55"/>
  <c r="J55"/>
  <c r="I55"/>
  <c r="H55"/>
  <c r="L55" s="1"/>
  <c r="F55"/>
  <c r="E55"/>
  <c r="D55"/>
  <c r="C55"/>
  <c r="G55" s="1"/>
  <c r="B55"/>
  <c r="R55" s="1"/>
  <c r="S55" s="1"/>
  <c r="T55" s="1"/>
  <c r="U55" s="1"/>
  <c r="V55" s="1"/>
  <c r="W55" s="1"/>
  <c r="A55"/>
  <c r="P54"/>
  <c r="O54"/>
  <c r="N54"/>
  <c r="M54"/>
  <c r="M52" s="1"/>
  <c r="K54"/>
  <c r="J54"/>
  <c r="I54"/>
  <c r="H54"/>
  <c r="L54" s="1"/>
  <c r="F54"/>
  <c r="E54"/>
  <c r="D54"/>
  <c r="C54"/>
  <c r="G54" s="1"/>
  <c r="B54"/>
  <c r="R54" s="1"/>
  <c r="S54" s="1"/>
  <c r="T54" s="1"/>
  <c r="U54" s="1"/>
  <c r="V54" s="1"/>
  <c r="W54" s="1"/>
  <c r="A54"/>
  <c r="P53"/>
  <c r="P52" s="1"/>
  <c r="O53"/>
  <c r="N53"/>
  <c r="M53"/>
  <c r="Q53" s="1"/>
  <c r="K53"/>
  <c r="J53"/>
  <c r="I53"/>
  <c r="H53"/>
  <c r="L53" s="1"/>
  <c r="F53"/>
  <c r="E53"/>
  <c r="D53"/>
  <c r="C53"/>
  <c r="G53" s="1"/>
  <c r="B53"/>
  <c r="R53" s="1"/>
  <c r="S53" s="1"/>
  <c r="T53" s="1"/>
  <c r="U53" s="1"/>
  <c r="V53" s="1"/>
  <c r="W53" s="1"/>
  <c r="A53"/>
  <c r="O52"/>
  <c r="K52"/>
  <c r="J52"/>
  <c r="I52"/>
  <c r="H52"/>
  <c r="L52" s="1"/>
  <c r="F52"/>
  <c r="E52"/>
  <c r="D52"/>
  <c r="C52"/>
  <c r="G52" s="1"/>
  <c r="B52"/>
  <c r="R52" s="1"/>
  <c r="U51"/>
  <c r="V51" s="1"/>
  <c r="W51" s="1"/>
  <c r="T51"/>
  <c r="S51"/>
  <c r="R51"/>
  <c r="Q51"/>
  <c r="L51"/>
  <c r="G51"/>
  <c r="A51"/>
  <c r="S50"/>
  <c r="T50" s="1"/>
  <c r="U50" s="1"/>
  <c r="V50" s="1"/>
  <c r="W50" s="1"/>
  <c r="R50"/>
  <c r="Q50"/>
  <c r="L50"/>
  <c r="G50"/>
  <c r="A50"/>
  <c r="U49"/>
  <c r="V49" s="1"/>
  <c r="W49" s="1"/>
  <c r="T49"/>
  <c r="S49"/>
  <c r="R49"/>
  <c r="Q49"/>
  <c r="Q48" s="1"/>
  <c r="L49"/>
  <c r="G49"/>
  <c r="A49"/>
  <c r="P48"/>
  <c r="O48"/>
  <c r="N48"/>
  <c r="M48"/>
  <c r="K48"/>
  <c r="J48"/>
  <c r="I48"/>
  <c r="H48"/>
  <c r="L48" s="1"/>
  <c r="F48"/>
  <c r="E48"/>
  <c r="D48"/>
  <c r="C48"/>
  <c r="G48" s="1"/>
  <c r="B48"/>
  <c r="R48" s="1"/>
  <c r="S48" s="1"/>
  <c r="T48" s="1"/>
  <c r="U48" s="1"/>
  <c r="V48" s="1"/>
  <c r="W48" s="1"/>
  <c r="U47"/>
  <c r="V47" s="1"/>
  <c r="W47" s="1"/>
  <c r="T47"/>
  <c r="S47"/>
  <c r="R47"/>
  <c r="Q47"/>
  <c r="L47"/>
  <c r="G47"/>
  <c r="A47"/>
  <c r="S46"/>
  <c r="T46" s="1"/>
  <c r="U46" s="1"/>
  <c r="V46" s="1"/>
  <c r="W46" s="1"/>
  <c r="R46"/>
  <c r="Q46"/>
  <c r="L46"/>
  <c r="G46"/>
  <c r="A46"/>
  <c r="U45"/>
  <c r="V45" s="1"/>
  <c r="W45" s="1"/>
  <c r="T45"/>
  <c r="S45"/>
  <c r="R45"/>
  <c r="Q45"/>
  <c r="Q44" s="1"/>
  <c r="L45"/>
  <c r="G45"/>
  <c r="A45"/>
  <c r="P44"/>
  <c r="O44"/>
  <c r="N44"/>
  <c r="M44"/>
  <c r="K44"/>
  <c r="J44"/>
  <c r="I44"/>
  <c r="H44"/>
  <c r="L44" s="1"/>
  <c r="F44"/>
  <c r="E44"/>
  <c r="D44"/>
  <c r="C44"/>
  <c r="G44" s="1"/>
  <c r="B44"/>
  <c r="R44" s="1"/>
  <c r="S44" s="1"/>
  <c r="T44" s="1"/>
  <c r="U44" s="1"/>
  <c r="V44" s="1"/>
  <c r="W44" s="1"/>
  <c r="U43"/>
  <c r="V43" s="1"/>
  <c r="W43" s="1"/>
  <c r="T43"/>
  <c r="S43"/>
  <c r="R43"/>
  <c r="Q43"/>
  <c r="L43"/>
  <c r="G43"/>
  <c r="A43"/>
  <c r="S42"/>
  <c r="T42" s="1"/>
  <c r="U42" s="1"/>
  <c r="V42" s="1"/>
  <c r="W42" s="1"/>
  <c r="R42"/>
  <c r="Q42"/>
  <c r="L42"/>
  <c r="G42"/>
  <c r="A42"/>
  <c r="U41"/>
  <c r="V41" s="1"/>
  <c r="W41" s="1"/>
  <c r="T41"/>
  <c r="S41"/>
  <c r="R41"/>
  <c r="Q41"/>
  <c r="Q40" s="1"/>
  <c r="L41"/>
  <c r="G41"/>
  <c r="A41"/>
  <c r="P40"/>
  <c r="O40"/>
  <c r="N40"/>
  <c r="M40"/>
  <c r="K40"/>
  <c r="J40"/>
  <c r="I40"/>
  <c r="H40"/>
  <c r="L40" s="1"/>
  <c r="F40"/>
  <c r="E40"/>
  <c r="D40"/>
  <c r="C40"/>
  <c r="G40" s="1"/>
  <c r="B40"/>
  <c r="R40" s="1"/>
  <c r="S40" s="1"/>
  <c r="T40" s="1"/>
  <c r="U40" s="1"/>
  <c r="V40" s="1"/>
  <c r="W40" s="1"/>
  <c r="U39"/>
  <c r="V39" s="1"/>
  <c r="W39" s="1"/>
  <c r="T39"/>
  <c r="S39"/>
  <c r="R39"/>
  <c r="Q39"/>
  <c r="L39"/>
  <c r="G39"/>
  <c r="A39"/>
  <c r="S38"/>
  <c r="T38" s="1"/>
  <c r="U38" s="1"/>
  <c r="V38" s="1"/>
  <c r="W38" s="1"/>
  <c r="R38"/>
  <c r="Q38"/>
  <c r="L38"/>
  <c r="G38"/>
  <c r="A38"/>
  <c r="U37"/>
  <c r="V37" s="1"/>
  <c r="W37" s="1"/>
  <c r="T37"/>
  <c r="S37"/>
  <c r="R37"/>
  <c r="Q37"/>
  <c r="Q36" s="1"/>
  <c r="L37"/>
  <c r="G37"/>
  <c r="A37"/>
  <c r="P36"/>
  <c r="O36"/>
  <c r="N36"/>
  <c r="M36"/>
  <c r="K36"/>
  <c r="J36"/>
  <c r="I36"/>
  <c r="H36"/>
  <c r="L36" s="1"/>
  <c r="F36"/>
  <c r="E36"/>
  <c r="D36"/>
  <c r="C36"/>
  <c r="G36" s="1"/>
  <c r="B36"/>
  <c r="R36" s="1"/>
  <c r="S36" s="1"/>
  <c r="T36" s="1"/>
  <c r="U36" s="1"/>
  <c r="V36" s="1"/>
  <c r="W36" s="1"/>
  <c r="U35"/>
  <c r="V35" s="1"/>
  <c r="W35" s="1"/>
  <c r="T35"/>
  <c r="S35"/>
  <c r="R35"/>
  <c r="Q35"/>
  <c r="L35"/>
  <c r="G35"/>
  <c r="A35"/>
  <c r="S34"/>
  <c r="T34" s="1"/>
  <c r="U34" s="1"/>
  <c r="V34" s="1"/>
  <c r="W34" s="1"/>
  <c r="R34"/>
  <c r="Q34"/>
  <c r="L34"/>
  <c r="G34"/>
  <c r="A34"/>
  <c r="U33"/>
  <c r="V33" s="1"/>
  <c r="W33" s="1"/>
  <c r="T33"/>
  <c r="S33"/>
  <c r="R33"/>
  <c r="Q33"/>
  <c r="Q32" s="1"/>
  <c r="L33"/>
  <c r="G33"/>
  <c r="A33"/>
  <c r="P32"/>
  <c r="O32"/>
  <c r="N32"/>
  <c r="M32"/>
  <c r="K32"/>
  <c r="J32"/>
  <c r="I32"/>
  <c r="H32"/>
  <c r="L32" s="1"/>
  <c r="F32"/>
  <c r="E32"/>
  <c r="D32"/>
  <c r="C32"/>
  <c r="G32" s="1"/>
  <c r="B32"/>
  <c r="R32" s="1"/>
  <c r="S32" s="1"/>
  <c r="T32" s="1"/>
  <c r="U32" s="1"/>
  <c r="V32" s="1"/>
  <c r="W32" s="1"/>
  <c r="U31"/>
  <c r="V31" s="1"/>
  <c r="W31" s="1"/>
  <c r="T31"/>
  <c r="S31"/>
  <c r="R31"/>
  <c r="Q31"/>
  <c r="L31"/>
  <c r="G31"/>
  <c r="A31"/>
  <c r="S30"/>
  <c r="T30" s="1"/>
  <c r="U30" s="1"/>
  <c r="V30" s="1"/>
  <c r="W30" s="1"/>
  <c r="R30"/>
  <c r="Q30"/>
  <c r="L30"/>
  <c r="G30"/>
  <c r="A30"/>
  <c r="U29"/>
  <c r="V29" s="1"/>
  <c r="W29" s="1"/>
  <c r="T29"/>
  <c r="S29"/>
  <c r="R29"/>
  <c r="Q29"/>
  <c r="Q28" s="1"/>
  <c r="L29"/>
  <c r="G29"/>
  <c r="A29"/>
  <c r="P28"/>
  <c r="O28"/>
  <c r="N28"/>
  <c r="M28"/>
  <c r="K28"/>
  <c r="J28"/>
  <c r="I28"/>
  <c r="H28"/>
  <c r="L28" s="1"/>
  <c r="F28"/>
  <c r="E28"/>
  <c r="D28"/>
  <c r="C28"/>
  <c r="G28" s="1"/>
  <c r="B28"/>
  <c r="R28" s="1"/>
  <c r="S28" s="1"/>
  <c r="T28" s="1"/>
  <c r="U28" s="1"/>
  <c r="V28" s="1"/>
  <c r="W28" s="1"/>
  <c r="U27"/>
  <c r="V27" s="1"/>
  <c r="W27" s="1"/>
  <c r="T27"/>
  <c r="S27"/>
  <c r="R27"/>
  <c r="Q27"/>
  <c r="L27"/>
  <c r="G27"/>
  <c r="A27"/>
  <c r="S26"/>
  <c r="T26" s="1"/>
  <c r="U26" s="1"/>
  <c r="V26" s="1"/>
  <c r="W26" s="1"/>
  <c r="R26"/>
  <c r="Q26"/>
  <c r="L26"/>
  <c r="G26"/>
  <c r="A26"/>
  <c r="U25"/>
  <c r="V25" s="1"/>
  <c r="W25" s="1"/>
  <c r="T25"/>
  <c r="S25"/>
  <c r="R25"/>
  <c r="Q25"/>
  <c r="Q24" s="1"/>
  <c r="L25"/>
  <c r="G25"/>
  <c r="A25"/>
  <c r="P24"/>
  <c r="O24"/>
  <c r="N24"/>
  <c r="M24"/>
  <c r="K24"/>
  <c r="J24"/>
  <c r="I24"/>
  <c r="H24"/>
  <c r="L24" s="1"/>
  <c r="F24"/>
  <c r="E24"/>
  <c r="D24"/>
  <c r="C24"/>
  <c r="G24" s="1"/>
  <c r="B24"/>
  <c r="R24" s="1"/>
  <c r="S24" s="1"/>
  <c r="T24" s="1"/>
  <c r="U24" s="1"/>
  <c r="V24" s="1"/>
  <c r="W24" s="1"/>
  <c r="U23"/>
  <c r="V23" s="1"/>
  <c r="W23" s="1"/>
  <c r="T23"/>
  <c r="S23"/>
  <c r="R23"/>
  <c r="Q23"/>
  <c r="L23"/>
  <c r="G23"/>
  <c r="A23"/>
  <c r="S22"/>
  <c r="T22" s="1"/>
  <c r="U22" s="1"/>
  <c r="V22" s="1"/>
  <c r="W22" s="1"/>
  <c r="R22"/>
  <c r="Q22"/>
  <c r="L22"/>
  <c r="G22"/>
  <c r="A22"/>
  <c r="U21"/>
  <c r="V21" s="1"/>
  <c r="W21" s="1"/>
  <c r="T21"/>
  <c r="S21"/>
  <c r="R21"/>
  <c r="Q21"/>
  <c r="Q20" s="1"/>
  <c r="L21"/>
  <c r="G21"/>
  <c r="A21"/>
  <c r="P20"/>
  <c r="O20"/>
  <c r="N20"/>
  <c r="M20"/>
  <c r="K20"/>
  <c r="J20"/>
  <c r="I20"/>
  <c r="H20"/>
  <c r="L20" s="1"/>
  <c r="F20"/>
  <c r="E20"/>
  <c r="D20"/>
  <c r="C20"/>
  <c r="G20" s="1"/>
  <c r="B20"/>
  <c r="R20" s="1"/>
  <c r="S20" s="1"/>
  <c r="T20" s="1"/>
  <c r="U20" s="1"/>
  <c r="V20" s="1"/>
  <c r="W20" s="1"/>
  <c r="R19"/>
  <c r="S19" s="1"/>
  <c r="T19" s="1"/>
  <c r="U19" s="1"/>
  <c r="V19" s="1"/>
  <c r="W19" s="1"/>
  <c r="Q19"/>
  <c r="L19"/>
  <c r="G19"/>
  <c r="A19"/>
  <c r="S18"/>
  <c r="T18" s="1"/>
  <c r="U18" s="1"/>
  <c r="V18" s="1"/>
  <c r="W18" s="1"/>
  <c r="R18"/>
  <c r="Q18"/>
  <c r="L18"/>
  <c r="G18"/>
  <c r="A18"/>
  <c r="R17"/>
  <c r="S17" s="1"/>
  <c r="T17" s="1"/>
  <c r="U17" s="1"/>
  <c r="V17" s="1"/>
  <c r="W17" s="1"/>
  <c r="Q17"/>
  <c r="Q16" s="1"/>
  <c r="L17"/>
  <c r="G17"/>
  <c r="A17"/>
  <c r="P16"/>
  <c r="O16"/>
  <c r="N16"/>
  <c r="M16"/>
  <c r="K16"/>
  <c r="J16"/>
  <c r="I16"/>
  <c r="H16"/>
  <c r="L16" s="1"/>
  <c r="F16"/>
  <c r="E16"/>
  <c r="D16"/>
  <c r="C16"/>
  <c r="G16" s="1"/>
  <c r="B16"/>
  <c r="R16" s="1"/>
  <c r="S16" s="1"/>
  <c r="T16" s="1"/>
  <c r="U16" s="1"/>
  <c r="V16" s="1"/>
  <c r="W16" s="1"/>
  <c r="I3"/>
  <c r="G52" i="3" l="1"/>
  <c r="G56"/>
  <c r="L20"/>
  <c r="L32"/>
  <c r="L36"/>
  <c r="L44"/>
  <c r="G20"/>
  <c r="S44"/>
  <c r="S40"/>
  <c r="T40" s="1"/>
  <c r="U40" s="1"/>
  <c r="V40" s="1"/>
  <c r="W40" s="1"/>
  <c r="L40"/>
  <c r="G16"/>
  <c r="T44"/>
  <c r="U44" s="1"/>
  <c r="V44" s="1"/>
  <c r="W44" s="1"/>
  <c r="L28"/>
  <c r="L48"/>
  <c r="S24"/>
  <c r="G28"/>
  <c r="G44"/>
  <c r="G48"/>
  <c r="L56"/>
  <c r="S52"/>
  <c r="T52" s="1"/>
  <c r="U52" s="1"/>
  <c r="V52" s="1"/>
  <c r="W52" s="1"/>
  <c r="L52"/>
  <c r="V20"/>
  <c r="W20" s="1"/>
  <c r="V36"/>
  <c r="W36" s="1"/>
  <c r="U32"/>
  <c r="V32" s="1"/>
  <c r="W32" s="1"/>
  <c r="S28"/>
  <c r="T28" s="1"/>
  <c r="U28" s="1"/>
  <c r="V28" s="1"/>
  <c r="W28" s="1"/>
  <c r="T24"/>
  <c r="U24" s="1"/>
  <c r="V24" s="1"/>
  <c r="W24" s="1"/>
  <c r="S16"/>
  <c r="T16" s="1"/>
  <c r="U16" s="1"/>
  <c r="V16" s="1"/>
  <c r="W16" s="1"/>
  <c r="S56"/>
  <c r="B6"/>
  <c r="B7" s="1"/>
  <c r="Q56"/>
  <c r="S52" i="2"/>
  <c r="B6"/>
  <c r="B7" s="1"/>
  <c r="Q52"/>
  <c r="Q54"/>
  <c r="T56" i="3" l="1"/>
  <c r="C6"/>
  <c r="C7" s="1"/>
  <c r="C6" i="2"/>
  <c r="C7" s="1"/>
  <c r="T52"/>
  <c r="D6" i="3" l="1"/>
  <c r="D7" s="1"/>
  <c r="U56"/>
  <c r="U52" i="2"/>
  <c r="D6"/>
  <c r="D7" s="1"/>
  <c r="V56" i="3" l="1"/>
  <c r="E6"/>
  <c r="E7" s="1"/>
  <c r="V52" i="2"/>
  <c r="E6"/>
  <c r="E7" s="1"/>
  <c r="W56" i="3" l="1"/>
  <c r="F6"/>
  <c r="F7" s="1"/>
  <c r="W52" i="2"/>
  <c r="F6"/>
  <c r="F7" s="1"/>
  <c r="P59" i="1" l="1"/>
  <c r="O59"/>
  <c r="O56" s="1"/>
  <c r="N59"/>
  <c r="M59"/>
  <c r="Q59" s="1"/>
  <c r="K59"/>
  <c r="J59"/>
  <c r="I59"/>
  <c r="H59"/>
  <c r="L59" s="1"/>
  <c r="F59"/>
  <c r="E59"/>
  <c r="D59"/>
  <c r="C59"/>
  <c r="G59" s="1"/>
  <c r="B59"/>
  <c r="R59" s="1"/>
  <c r="S59" s="1"/>
  <c r="T59" s="1"/>
  <c r="U59" s="1"/>
  <c r="V59" s="1"/>
  <c r="W59" s="1"/>
  <c r="A59"/>
  <c r="P58"/>
  <c r="O58"/>
  <c r="N58"/>
  <c r="N56" s="1"/>
  <c r="M58"/>
  <c r="Q58" s="1"/>
  <c r="K58"/>
  <c r="J58"/>
  <c r="I58"/>
  <c r="H58"/>
  <c r="L58" s="1"/>
  <c r="F58"/>
  <c r="E58"/>
  <c r="D58"/>
  <c r="C58"/>
  <c r="G58" s="1"/>
  <c r="B58"/>
  <c r="R58" s="1"/>
  <c r="S58" s="1"/>
  <c r="T58" s="1"/>
  <c r="U58" s="1"/>
  <c r="V58" s="1"/>
  <c r="W58" s="1"/>
  <c r="A58"/>
  <c r="P57"/>
  <c r="O57"/>
  <c r="N57"/>
  <c r="M57"/>
  <c r="M56" s="1"/>
  <c r="K57"/>
  <c r="J57"/>
  <c r="I57"/>
  <c r="H57"/>
  <c r="L57" s="1"/>
  <c r="F57"/>
  <c r="E57"/>
  <c r="D57"/>
  <c r="C57"/>
  <c r="G57" s="1"/>
  <c r="B57"/>
  <c r="R57" s="1"/>
  <c r="S57" s="1"/>
  <c r="T57" s="1"/>
  <c r="U57" s="1"/>
  <c r="V57" s="1"/>
  <c r="W57" s="1"/>
  <c r="A57"/>
  <c r="P56"/>
  <c r="K56"/>
  <c r="J56"/>
  <c r="I56"/>
  <c r="H56"/>
  <c r="L56" s="1"/>
  <c r="F56"/>
  <c r="E56"/>
  <c r="D56"/>
  <c r="C56"/>
  <c r="G56" s="1"/>
  <c r="B56"/>
  <c r="R56" s="1"/>
  <c r="R55"/>
  <c r="S55" s="1"/>
  <c r="T55" s="1"/>
  <c r="U55" s="1"/>
  <c r="V55" s="1"/>
  <c r="W55" s="1"/>
  <c r="Q55"/>
  <c r="L55"/>
  <c r="G55"/>
  <c r="A55"/>
  <c r="T54"/>
  <c r="U54" s="1"/>
  <c r="V54" s="1"/>
  <c r="W54" s="1"/>
  <c r="S54"/>
  <c r="R54"/>
  <c r="Q54"/>
  <c r="L54"/>
  <c r="G54"/>
  <c r="A54"/>
  <c r="R53"/>
  <c r="S53" s="1"/>
  <c r="T53" s="1"/>
  <c r="U53" s="1"/>
  <c r="V53" s="1"/>
  <c r="W53" s="1"/>
  <c r="Q53"/>
  <c r="Q52" s="1"/>
  <c r="L53"/>
  <c r="G53"/>
  <c r="A53"/>
  <c r="P52"/>
  <c r="O52"/>
  <c r="N52"/>
  <c r="M52"/>
  <c r="K52"/>
  <c r="J52"/>
  <c r="I52"/>
  <c r="H52"/>
  <c r="L52" s="1"/>
  <c r="F52"/>
  <c r="E52"/>
  <c r="D52"/>
  <c r="C52"/>
  <c r="G52" s="1"/>
  <c r="R52"/>
  <c r="S52" s="1"/>
  <c r="T52" s="1"/>
  <c r="U52" s="1"/>
  <c r="V52" s="1"/>
  <c r="W52" s="1"/>
  <c r="R51"/>
  <c r="S51" s="1"/>
  <c r="T51" s="1"/>
  <c r="U51" s="1"/>
  <c r="V51" s="1"/>
  <c r="W51" s="1"/>
  <c r="Q51"/>
  <c r="L51"/>
  <c r="G51"/>
  <c r="A51"/>
  <c r="T50"/>
  <c r="U50" s="1"/>
  <c r="V50" s="1"/>
  <c r="W50" s="1"/>
  <c r="S50"/>
  <c r="R50"/>
  <c r="Q50"/>
  <c r="L50"/>
  <c r="G50"/>
  <c r="A50"/>
  <c r="R49"/>
  <c r="S49" s="1"/>
  <c r="T49" s="1"/>
  <c r="U49" s="1"/>
  <c r="V49" s="1"/>
  <c r="W49" s="1"/>
  <c r="Q49"/>
  <c r="Q48" s="1"/>
  <c r="L49"/>
  <c r="G49"/>
  <c r="A49"/>
  <c r="P48"/>
  <c r="O48"/>
  <c r="N48"/>
  <c r="M48"/>
  <c r="K48"/>
  <c r="J48"/>
  <c r="I48"/>
  <c r="H48"/>
  <c r="L48" s="1"/>
  <c r="F48"/>
  <c r="E48"/>
  <c r="D48"/>
  <c r="C48"/>
  <c r="G48" s="1"/>
  <c r="R48"/>
  <c r="S48" s="1"/>
  <c r="T48" s="1"/>
  <c r="U48" s="1"/>
  <c r="V48" s="1"/>
  <c r="W48" s="1"/>
  <c r="R47"/>
  <c r="S47" s="1"/>
  <c r="T47" s="1"/>
  <c r="U47" s="1"/>
  <c r="V47" s="1"/>
  <c r="W47" s="1"/>
  <c r="Q47"/>
  <c r="L47"/>
  <c r="G47"/>
  <c r="A47"/>
  <c r="T46"/>
  <c r="U46" s="1"/>
  <c r="V46" s="1"/>
  <c r="W46" s="1"/>
  <c r="S46"/>
  <c r="R46"/>
  <c r="Q46"/>
  <c r="L46"/>
  <c r="G46"/>
  <c r="A46"/>
  <c r="R45"/>
  <c r="S45" s="1"/>
  <c r="T45" s="1"/>
  <c r="U45" s="1"/>
  <c r="V45" s="1"/>
  <c r="W45" s="1"/>
  <c r="Q45"/>
  <c r="Q44" s="1"/>
  <c r="L45"/>
  <c r="G45"/>
  <c r="A45"/>
  <c r="P44"/>
  <c r="O44"/>
  <c r="N44"/>
  <c r="M44"/>
  <c r="K44"/>
  <c r="J44"/>
  <c r="I44"/>
  <c r="H44"/>
  <c r="L44" s="1"/>
  <c r="F44"/>
  <c r="E44"/>
  <c r="D44"/>
  <c r="C44"/>
  <c r="G44" s="1"/>
  <c r="B44"/>
  <c r="R44" s="1"/>
  <c r="S44" s="1"/>
  <c r="T44" s="1"/>
  <c r="U44" s="1"/>
  <c r="V44" s="1"/>
  <c r="W44" s="1"/>
  <c r="R43"/>
  <c r="S43" s="1"/>
  <c r="T43" s="1"/>
  <c r="U43" s="1"/>
  <c r="V43" s="1"/>
  <c r="W43" s="1"/>
  <c r="Q43"/>
  <c r="L43"/>
  <c r="G43"/>
  <c r="A43"/>
  <c r="T42"/>
  <c r="U42" s="1"/>
  <c r="V42" s="1"/>
  <c r="W42" s="1"/>
  <c r="S42"/>
  <c r="R42"/>
  <c r="Q42"/>
  <c r="L42"/>
  <c r="G42"/>
  <c r="A42"/>
  <c r="R41"/>
  <c r="S41" s="1"/>
  <c r="T41" s="1"/>
  <c r="U41" s="1"/>
  <c r="V41" s="1"/>
  <c r="W41" s="1"/>
  <c r="Q41"/>
  <c r="Q40" s="1"/>
  <c r="L41"/>
  <c r="G41"/>
  <c r="A41"/>
  <c r="P40"/>
  <c r="O40"/>
  <c r="N40"/>
  <c r="M40"/>
  <c r="K40"/>
  <c r="J40"/>
  <c r="I40"/>
  <c r="H40"/>
  <c r="L40" s="1"/>
  <c r="F40"/>
  <c r="E40"/>
  <c r="D40"/>
  <c r="C40"/>
  <c r="G40" s="1"/>
  <c r="B40"/>
  <c r="R40" s="1"/>
  <c r="S40" s="1"/>
  <c r="T40" s="1"/>
  <c r="U40" s="1"/>
  <c r="V40" s="1"/>
  <c r="W40" s="1"/>
  <c r="R39"/>
  <c r="S39" s="1"/>
  <c r="T39" s="1"/>
  <c r="U39" s="1"/>
  <c r="V39" s="1"/>
  <c r="W39" s="1"/>
  <c r="Q39"/>
  <c r="L39"/>
  <c r="G39"/>
  <c r="A39"/>
  <c r="T38"/>
  <c r="U38" s="1"/>
  <c r="V38" s="1"/>
  <c r="W38" s="1"/>
  <c r="S38"/>
  <c r="R38"/>
  <c r="Q38"/>
  <c r="L38"/>
  <c r="G38"/>
  <c r="A38"/>
  <c r="R37"/>
  <c r="S37" s="1"/>
  <c r="T37" s="1"/>
  <c r="U37" s="1"/>
  <c r="V37" s="1"/>
  <c r="W37" s="1"/>
  <c r="Q37"/>
  <c r="Q36" s="1"/>
  <c r="L37"/>
  <c r="G37"/>
  <c r="A37"/>
  <c r="P36"/>
  <c r="O36"/>
  <c r="N36"/>
  <c r="M36"/>
  <c r="K36"/>
  <c r="J36"/>
  <c r="I36"/>
  <c r="H36"/>
  <c r="L36" s="1"/>
  <c r="F36"/>
  <c r="E36"/>
  <c r="D36"/>
  <c r="C36"/>
  <c r="G36" s="1"/>
  <c r="B36"/>
  <c r="R36" s="1"/>
  <c r="S36" s="1"/>
  <c r="T36" s="1"/>
  <c r="U36" s="1"/>
  <c r="V36" s="1"/>
  <c r="W36" s="1"/>
  <c r="R35"/>
  <c r="S35" s="1"/>
  <c r="T35" s="1"/>
  <c r="U35" s="1"/>
  <c r="V35" s="1"/>
  <c r="W35" s="1"/>
  <c r="Q35"/>
  <c r="L35"/>
  <c r="G35"/>
  <c r="A35"/>
  <c r="T34"/>
  <c r="U34" s="1"/>
  <c r="V34" s="1"/>
  <c r="W34" s="1"/>
  <c r="S34"/>
  <c r="R34"/>
  <c r="Q34"/>
  <c r="L34"/>
  <c r="G34"/>
  <c r="A34"/>
  <c r="R33"/>
  <c r="S33" s="1"/>
  <c r="T33" s="1"/>
  <c r="U33" s="1"/>
  <c r="V33" s="1"/>
  <c r="W33" s="1"/>
  <c r="Q33"/>
  <c r="Q32" s="1"/>
  <c r="L33"/>
  <c r="G33"/>
  <c r="A33"/>
  <c r="P32"/>
  <c r="O32"/>
  <c r="N32"/>
  <c r="M32"/>
  <c r="K32"/>
  <c r="J32"/>
  <c r="I32"/>
  <c r="H32"/>
  <c r="L32" s="1"/>
  <c r="F32"/>
  <c r="E32"/>
  <c r="D32"/>
  <c r="C32"/>
  <c r="G32" s="1"/>
  <c r="B32"/>
  <c r="R32" s="1"/>
  <c r="S32" s="1"/>
  <c r="T32" s="1"/>
  <c r="U32" s="1"/>
  <c r="V32" s="1"/>
  <c r="W32" s="1"/>
  <c r="R31"/>
  <c r="S31" s="1"/>
  <c r="T31" s="1"/>
  <c r="U31" s="1"/>
  <c r="V31" s="1"/>
  <c r="W31" s="1"/>
  <c r="Q31"/>
  <c r="L31"/>
  <c r="G31"/>
  <c r="A31"/>
  <c r="T30"/>
  <c r="U30" s="1"/>
  <c r="V30" s="1"/>
  <c r="W30" s="1"/>
  <c r="S30"/>
  <c r="R30"/>
  <c r="Q30"/>
  <c r="L30"/>
  <c r="G30"/>
  <c r="A30"/>
  <c r="R29"/>
  <c r="S29" s="1"/>
  <c r="T29" s="1"/>
  <c r="U29" s="1"/>
  <c r="V29" s="1"/>
  <c r="W29" s="1"/>
  <c r="Q29"/>
  <c r="Q28" s="1"/>
  <c r="L29"/>
  <c r="G29"/>
  <c r="A29"/>
  <c r="P28"/>
  <c r="O28"/>
  <c r="N28"/>
  <c r="M28"/>
  <c r="K28"/>
  <c r="J28"/>
  <c r="I28"/>
  <c r="H28"/>
  <c r="L28" s="1"/>
  <c r="F28"/>
  <c r="E28"/>
  <c r="D28"/>
  <c r="C28"/>
  <c r="G28" s="1"/>
  <c r="B28"/>
  <c r="R28" s="1"/>
  <c r="S28" s="1"/>
  <c r="T28" s="1"/>
  <c r="U28" s="1"/>
  <c r="V28" s="1"/>
  <c r="W28" s="1"/>
  <c r="R27"/>
  <c r="S27" s="1"/>
  <c r="T27" s="1"/>
  <c r="U27" s="1"/>
  <c r="V27" s="1"/>
  <c r="W27" s="1"/>
  <c r="Q27"/>
  <c r="L27"/>
  <c r="G27"/>
  <c r="A27"/>
  <c r="T26"/>
  <c r="U26" s="1"/>
  <c r="V26" s="1"/>
  <c r="W26" s="1"/>
  <c r="S26"/>
  <c r="R26"/>
  <c r="Q26"/>
  <c r="L26"/>
  <c r="G26"/>
  <c r="A26"/>
  <c r="R25"/>
  <c r="S25" s="1"/>
  <c r="T25" s="1"/>
  <c r="U25" s="1"/>
  <c r="V25" s="1"/>
  <c r="W25" s="1"/>
  <c r="Q25"/>
  <c r="Q24" s="1"/>
  <c r="L25"/>
  <c r="G25"/>
  <c r="A25"/>
  <c r="P24"/>
  <c r="O24"/>
  <c r="N24"/>
  <c r="M24"/>
  <c r="K24"/>
  <c r="J24"/>
  <c r="I24"/>
  <c r="H24"/>
  <c r="L24" s="1"/>
  <c r="F24"/>
  <c r="E24"/>
  <c r="D24"/>
  <c r="C24"/>
  <c r="G24" s="1"/>
  <c r="B24"/>
  <c r="R24" s="1"/>
  <c r="S24" s="1"/>
  <c r="T24" s="1"/>
  <c r="U24" s="1"/>
  <c r="V24" s="1"/>
  <c r="W24" s="1"/>
  <c r="R23"/>
  <c r="S23" s="1"/>
  <c r="T23" s="1"/>
  <c r="U23" s="1"/>
  <c r="V23" s="1"/>
  <c r="W23" s="1"/>
  <c r="Q23"/>
  <c r="L23"/>
  <c r="G23"/>
  <c r="A23"/>
  <c r="T22"/>
  <c r="U22" s="1"/>
  <c r="V22" s="1"/>
  <c r="W22" s="1"/>
  <c r="S22"/>
  <c r="R22"/>
  <c r="Q22"/>
  <c r="L22"/>
  <c r="G22"/>
  <c r="A22"/>
  <c r="R21"/>
  <c r="S21" s="1"/>
  <c r="T21" s="1"/>
  <c r="U21" s="1"/>
  <c r="V21" s="1"/>
  <c r="W21" s="1"/>
  <c r="Q21"/>
  <c r="Q20" s="1"/>
  <c r="L21"/>
  <c r="G21"/>
  <c r="A21"/>
  <c r="P20"/>
  <c r="O20"/>
  <c r="N20"/>
  <c r="M20"/>
  <c r="K20"/>
  <c r="J20"/>
  <c r="I20"/>
  <c r="H20"/>
  <c r="L20" s="1"/>
  <c r="F20"/>
  <c r="E20"/>
  <c r="D20"/>
  <c r="C20"/>
  <c r="G20" s="1"/>
  <c r="B20"/>
  <c r="R20" s="1"/>
  <c r="S20" s="1"/>
  <c r="T20" s="1"/>
  <c r="U20" s="1"/>
  <c r="V20" s="1"/>
  <c r="W20" s="1"/>
  <c r="R19"/>
  <c r="S19" s="1"/>
  <c r="T19" s="1"/>
  <c r="U19" s="1"/>
  <c r="V19" s="1"/>
  <c r="W19" s="1"/>
  <c r="Q19"/>
  <c r="L19"/>
  <c r="G19"/>
  <c r="A19"/>
  <c r="T18"/>
  <c r="U18" s="1"/>
  <c r="V18" s="1"/>
  <c r="W18" s="1"/>
  <c r="S18"/>
  <c r="R18"/>
  <c r="Q18"/>
  <c r="L18"/>
  <c r="G18"/>
  <c r="A18"/>
  <c r="R17"/>
  <c r="S17" s="1"/>
  <c r="T17" s="1"/>
  <c r="U17" s="1"/>
  <c r="V17" s="1"/>
  <c r="W17" s="1"/>
  <c r="Q17"/>
  <c r="Q16" s="1"/>
  <c r="L17"/>
  <c r="G17"/>
  <c r="A17"/>
  <c r="P16"/>
  <c r="O16"/>
  <c r="N16"/>
  <c r="M16"/>
  <c r="K16"/>
  <c r="J16"/>
  <c r="I16"/>
  <c r="H16"/>
  <c r="L16" s="1"/>
  <c r="F16"/>
  <c r="E16"/>
  <c r="D16"/>
  <c r="C16"/>
  <c r="G16" s="1"/>
  <c r="B16"/>
  <c r="R16" s="1"/>
  <c r="S16" s="1"/>
  <c r="T16" s="1"/>
  <c r="U16" s="1"/>
  <c r="V16" s="1"/>
  <c r="W16" s="1"/>
  <c r="I3"/>
  <c r="S56" l="1"/>
  <c r="B6"/>
  <c r="B7" s="1"/>
  <c r="Q57"/>
  <c r="Q56" s="1"/>
  <c r="C6" l="1"/>
  <c r="C7" s="1"/>
  <c r="T56"/>
  <c r="U56" l="1"/>
  <c r="D6"/>
  <c r="D7" s="1"/>
  <c r="V56" l="1"/>
  <c r="E6"/>
  <c r="E7" s="1"/>
  <c r="F6" l="1"/>
  <c r="F7" s="1"/>
  <c r="W56"/>
</calcChain>
</file>

<file path=xl/sharedStrings.xml><?xml version="1.0" encoding="utf-8"?>
<sst xmlns="http://schemas.openxmlformats.org/spreadsheetml/2006/main" count="107" uniqueCount="36">
  <si>
    <t>ERIKOISTUMISYKSIKÖT JA -TEHTÄVÄT</t>
  </si>
  <si>
    <r>
      <t xml:space="preserve">Erikoistumisyksikön/-tehtävien kokonaishtv-kehys 2013-2017 </t>
    </r>
    <r>
      <rPr>
        <b/>
        <sz val="8"/>
        <color rgb="FFFF0000"/>
        <rFont val="Arial"/>
        <family val="2"/>
      </rPr>
      <t xml:space="preserve"> </t>
    </r>
  </si>
  <si>
    <t>toteuma 2013</t>
  </si>
  <si>
    <t>kehys 2014</t>
  </si>
  <si>
    <t>kehys 2015</t>
  </si>
  <si>
    <t>kehys 2016</t>
  </si>
  <si>
    <t>kehys 2017</t>
  </si>
  <si>
    <t>Kehys</t>
  </si>
  <si>
    <t>Suunnittelun mukainen tilanne</t>
  </si>
  <si>
    <t>Erotus</t>
  </si>
  <si>
    <t>Paikkakunnat:</t>
  </si>
  <si>
    <t>Paikkakunta 1</t>
  </si>
  <si>
    <t>Paikkakunta 2</t>
  </si>
  <si>
    <t>Paikkakunta 3</t>
  </si>
  <si>
    <t>Ei täytetä</t>
  </si>
  <si>
    <t>1. Toteuma 2013</t>
  </si>
  <si>
    <t>2. Eläköitymiset vuosina 2014-2017 (HTV); arvioidun tai tiedossaoleven eläkepoistuman mukaan</t>
  </si>
  <si>
    <t>3. Arvioitu muu poistuma (HTV).Tiedossa olevat todennäköiset mahdollisuudet tehtäväjärjestelyihin, siirtoihin muihin organisaatioihin tai vastuualueelta toiselle, päättyvät määräaikaisuudet yms.</t>
  </si>
  <si>
    <t xml:space="preserve">4. Välttämättömät uudet rekrytoinnit (HTV); myös sisäiset muutokset toisilta vastuualueilta. </t>
  </si>
  <si>
    <t>5. Arvioitu htv-kehitys yhteensä taulukoiden 1-4 perusteella</t>
  </si>
  <si>
    <t>Yhteensä</t>
  </si>
  <si>
    <t>Muutos 2013 - 2017</t>
  </si>
  <si>
    <t>Johto</t>
  </si>
  <si>
    <t>Taloushallinto</t>
  </si>
  <si>
    <t>Henkilöstöhallinto</t>
  </si>
  <si>
    <t>Viestintä</t>
  </si>
  <si>
    <t>Toimitilat, hankinnat, virastopalvelut</t>
  </si>
  <si>
    <t>Yleishallinto ja muut tehtävät</t>
  </si>
  <si>
    <t>Asiakirjahallinto</t>
  </si>
  <si>
    <t>Tietohallinto</t>
  </si>
  <si>
    <t>Toiminnan kehittäminen</t>
  </si>
  <si>
    <t>MUUT TEHTÄVÄT</t>
  </si>
  <si>
    <t>HALLINTOPALVELUT-VASTUUYKSIKÖN HENKILÖSTÖMÄÄRÄN TARKASTELU</t>
  </si>
  <si>
    <r>
      <t xml:space="preserve">Hallintopalvelut-vastuuyksikön kokonaishtv-kehys 2013-2017 </t>
    </r>
    <r>
      <rPr>
        <b/>
        <sz val="8"/>
        <color rgb="FFFF0000"/>
        <rFont val="Arial"/>
        <family val="2"/>
      </rPr>
      <t xml:space="preserve"> </t>
    </r>
  </si>
  <si>
    <t>Valtakunnallinen tarkastelu</t>
  </si>
  <si>
    <t>HALLINTOPALVELUT-VASTUUYKSIKÖT SEKÄ ERIKOISTUMISYKSIKÖT JA -TEHTÄVÄT YHTEENSÄ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</si>
</sst>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b/>
      <sz val="8"/>
      <color rgb="FFFF000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theme="0" tint="-0.34998626667073579"/>
      <name val="Arial"/>
      <family val="2"/>
    </font>
    <font>
      <sz val="11"/>
      <color theme="0" tint="-0.34998626667073579"/>
      <name val="Calibri"/>
      <family val="2"/>
      <scheme val="minor"/>
    </font>
    <font>
      <sz val="8"/>
      <color theme="0" tint="-0.34998626667073579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4">
    <xf numFmtId="0" fontId="0" fillId="0" borderId="0" xfId="0"/>
    <xf numFmtId="0" fontId="1" fillId="2" borderId="1" xfId="0" applyFont="1" applyFill="1" applyBorder="1"/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14" fontId="1" fillId="0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center"/>
    </xf>
    <xf numFmtId="1" fontId="6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/>
    </xf>
    <xf numFmtId="2" fontId="6" fillId="0" borderId="1" xfId="0" applyNumberFormat="1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vertical="center"/>
    </xf>
    <xf numFmtId="2" fontId="7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/>
    </xf>
    <xf numFmtId="2" fontId="7" fillId="0" borderId="0" xfId="0" applyNumberFormat="1" applyFont="1" applyFill="1" applyBorder="1" applyAlignment="1">
      <alignment horizontal="right" vertical="center" wrapText="1"/>
    </xf>
    <xf numFmtId="2" fontId="3" fillId="0" borderId="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2" fontId="7" fillId="2" borderId="1" xfId="0" applyNumberFormat="1" applyFont="1" applyFill="1" applyBorder="1" applyAlignment="1">
      <alignment horizontal="right" vertical="center" wrapText="1"/>
    </xf>
    <xf numFmtId="1" fontId="6" fillId="0" borderId="0" xfId="0" applyNumberFormat="1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/>
    </xf>
    <xf numFmtId="1" fontId="6" fillId="0" borderId="11" xfId="0" applyNumberFormat="1" applyFont="1" applyFill="1" applyBorder="1" applyAlignment="1">
      <alignment horizontal="right" vertical="center" wrapText="1"/>
    </xf>
    <xf numFmtId="1" fontId="6" fillId="0" borderId="12" xfId="0" applyNumberFormat="1" applyFont="1" applyFill="1" applyBorder="1" applyAlignment="1">
      <alignment horizontal="right" vertical="center" wrapText="1"/>
    </xf>
    <xf numFmtId="1" fontId="6" fillId="0" borderId="13" xfId="0" applyNumberFormat="1" applyFont="1" applyFill="1" applyBorder="1" applyAlignment="1">
      <alignment horizontal="right" vertical="center" wrapText="1"/>
    </xf>
    <xf numFmtId="1" fontId="10" fillId="0" borderId="12" xfId="0" applyNumberFormat="1" applyFont="1" applyFill="1" applyBorder="1" applyAlignment="1">
      <alignment horizontal="right" vertical="center" wrapText="1"/>
    </xf>
    <xf numFmtId="1" fontId="10" fillId="0" borderId="1" xfId="0" applyNumberFormat="1" applyFont="1" applyFill="1" applyBorder="1" applyAlignment="1">
      <alignment horizontal="right" vertical="center" wrapText="1"/>
    </xf>
    <xf numFmtId="1" fontId="10" fillId="0" borderId="13" xfId="0" applyNumberFormat="1" applyFont="1" applyFill="1" applyBorder="1" applyAlignment="1">
      <alignment horizontal="right" vertical="center" wrapText="1"/>
    </xf>
    <xf numFmtId="0" fontId="1" fillId="3" borderId="10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8" fillId="3" borderId="12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8" fillId="3" borderId="13" xfId="0" applyFont="1" applyFill="1" applyBorder="1" applyAlignment="1">
      <alignment vertical="center"/>
    </xf>
    <xf numFmtId="1" fontId="3" fillId="0" borderId="10" xfId="0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10" fillId="4" borderId="12" xfId="0" applyFont="1" applyFill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1" fontId="3" fillId="0" borderId="14" xfId="0" applyNumberFormat="1" applyFont="1" applyFill="1" applyBorder="1" applyAlignment="1">
      <alignment horizontal="right" vertical="center"/>
    </xf>
    <xf numFmtId="0" fontId="7" fillId="0" borderId="14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10" fillId="0" borderId="17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2" fontId="1" fillId="3" borderId="12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2" fontId="1" fillId="3" borderId="13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6" xfId="0" applyFont="1" applyFill="1" applyBorder="1" applyAlignment="1">
      <alignment vertical="center"/>
    </xf>
    <xf numFmtId="0" fontId="2" fillId="2" borderId="18" xfId="0" applyFont="1" applyFill="1" applyBorder="1" applyAlignment="1">
      <alignment horizontal="left" vertical="center"/>
    </xf>
    <xf numFmtId="0" fontId="0" fillId="2" borderId="18" xfId="0" applyFont="1" applyFill="1" applyBorder="1" applyAlignment="1">
      <alignment horizontal="left" vertical="center"/>
    </xf>
    <xf numFmtId="0" fontId="0" fillId="2" borderId="19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</cellXfs>
  <cellStyles count="2">
    <cellStyle name="Normaali" xfId="0" builtinId="0"/>
    <cellStyle name="Normaali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enkil&#246;st&#246;suunnitelma%20-%20hallintopalvelut%20%20YHT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enkil&#246;st&#246;suunnitelma%20-%20erikoistumisyksik&#246;t%20YHT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enkil&#246;st&#246;suunnitelma%20-%20erikoistumisyksik&#246;t%20YHT%202014_muokattu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YHT"/>
      <sheetName val="ESAVI"/>
      <sheetName val="LSAVI"/>
      <sheetName val="LSSAVI"/>
      <sheetName val="ISAVI"/>
      <sheetName val="PSAVI"/>
      <sheetName val="LAAVI"/>
    </sheetNames>
    <sheetDataSet>
      <sheetData sheetId="0"/>
      <sheetData sheetId="1">
        <row r="16">
          <cell r="B16">
            <v>1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20">
          <cell r="B20">
            <v>7.96</v>
          </cell>
          <cell r="C20">
            <v>1.25</v>
          </cell>
          <cell r="D20">
            <v>0.75</v>
          </cell>
          <cell r="E20">
            <v>0</v>
          </cell>
          <cell r="F20">
            <v>0.5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4">
          <cell r="B24">
            <v>5.72</v>
          </cell>
          <cell r="C24">
            <v>0</v>
          </cell>
          <cell r="D24">
            <v>0</v>
          </cell>
          <cell r="E24">
            <v>0</v>
          </cell>
          <cell r="F24">
            <v>0.25</v>
          </cell>
          <cell r="H24">
            <v>-1</v>
          </cell>
          <cell r="I24">
            <v>0</v>
          </cell>
          <cell r="J24">
            <v>0</v>
          </cell>
          <cell r="K24">
            <v>0</v>
          </cell>
        </row>
        <row r="28">
          <cell r="B28">
            <v>5.49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H28">
            <v>0.23</v>
          </cell>
          <cell r="I28">
            <v>0</v>
          </cell>
          <cell r="J28">
            <v>0</v>
          </cell>
          <cell r="K28">
            <v>0</v>
          </cell>
        </row>
        <row r="32">
          <cell r="B32">
            <v>9.23</v>
          </cell>
          <cell r="C32">
            <v>0.25</v>
          </cell>
          <cell r="D32">
            <v>0.5</v>
          </cell>
          <cell r="E32">
            <v>0.5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6"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40">
          <cell r="B40">
            <v>9</v>
          </cell>
          <cell r="C40">
            <v>1.5899999999999999</v>
          </cell>
          <cell r="D40">
            <v>0.5</v>
          </cell>
          <cell r="E40">
            <v>0.5</v>
          </cell>
          <cell r="F40">
            <v>1.5</v>
          </cell>
          <cell r="H40">
            <v>0.4</v>
          </cell>
          <cell r="I40">
            <v>0</v>
          </cell>
          <cell r="J40">
            <v>0</v>
          </cell>
          <cell r="K40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8">
          <cell r="B48">
            <v>0.25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52">
          <cell r="B52">
            <v>39.650000000000006</v>
          </cell>
          <cell r="C52">
            <v>3.09</v>
          </cell>
          <cell r="D52">
            <v>1.75</v>
          </cell>
          <cell r="E52">
            <v>1</v>
          </cell>
          <cell r="F52">
            <v>2.25</v>
          </cell>
          <cell r="H52">
            <v>-0.37</v>
          </cell>
          <cell r="I52">
            <v>0</v>
          </cell>
          <cell r="J52">
            <v>0</v>
          </cell>
          <cell r="K52">
            <v>0</v>
          </cell>
        </row>
      </sheetData>
      <sheetData sheetId="2">
        <row r="16">
          <cell r="B16">
            <v>1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20">
          <cell r="B20">
            <v>3.5</v>
          </cell>
          <cell r="C20">
            <v>0.4</v>
          </cell>
          <cell r="D20">
            <v>0</v>
          </cell>
          <cell r="E20">
            <v>0</v>
          </cell>
          <cell r="F20">
            <v>1.6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4">
          <cell r="B24">
            <v>3</v>
          </cell>
          <cell r="C24">
            <v>0</v>
          </cell>
          <cell r="D24">
            <v>0</v>
          </cell>
          <cell r="E24">
            <v>1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8">
          <cell r="B28">
            <v>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2">
          <cell r="B32">
            <v>2</v>
          </cell>
          <cell r="C32">
            <v>0</v>
          </cell>
          <cell r="D32">
            <v>1</v>
          </cell>
          <cell r="E32">
            <v>0</v>
          </cell>
          <cell r="F32">
            <v>1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6">
          <cell r="B36">
            <v>2.5</v>
          </cell>
          <cell r="C36">
            <v>0</v>
          </cell>
          <cell r="D36">
            <v>0.6</v>
          </cell>
          <cell r="E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40">
          <cell r="B40">
            <v>4</v>
          </cell>
          <cell r="C40">
            <v>0</v>
          </cell>
          <cell r="D40">
            <v>1</v>
          </cell>
          <cell r="E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8">
          <cell r="B48">
            <v>0.5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52">
          <cell r="B52">
            <v>18.5</v>
          </cell>
          <cell r="C52">
            <v>0.4</v>
          </cell>
          <cell r="D52">
            <v>2.6</v>
          </cell>
          <cell r="E52">
            <v>1</v>
          </cell>
          <cell r="F52">
            <v>2.6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</sheetData>
      <sheetData sheetId="3">
        <row r="16">
          <cell r="B16">
            <v>1</v>
          </cell>
          <cell r="C16">
            <v>0</v>
          </cell>
          <cell r="D16">
            <v>1</v>
          </cell>
          <cell r="E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20">
          <cell r="B20">
            <v>6</v>
          </cell>
          <cell r="C20">
            <v>0</v>
          </cell>
          <cell r="D20">
            <v>0</v>
          </cell>
          <cell r="E20">
            <v>1</v>
          </cell>
          <cell r="F20">
            <v>0</v>
          </cell>
          <cell r="H20">
            <v>0.33</v>
          </cell>
          <cell r="I20">
            <v>0.67</v>
          </cell>
          <cell r="J20">
            <v>0</v>
          </cell>
          <cell r="K20">
            <v>0</v>
          </cell>
        </row>
        <row r="24">
          <cell r="B24">
            <v>5.0999999999999996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H24">
            <v>0.67</v>
          </cell>
          <cell r="I24">
            <v>0.33</v>
          </cell>
          <cell r="J24">
            <v>0</v>
          </cell>
          <cell r="K24">
            <v>0</v>
          </cell>
        </row>
        <row r="28">
          <cell r="B28">
            <v>1.2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H28">
            <v>0.2</v>
          </cell>
          <cell r="I28">
            <v>0</v>
          </cell>
          <cell r="J28">
            <v>0</v>
          </cell>
          <cell r="K28">
            <v>0</v>
          </cell>
        </row>
        <row r="32">
          <cell r="B32">
            <v>6</v>
          </cell>
          <cell r="C32">
            <v>0</v>
          </cell>
          <cell r="D32">
            <v>0.59</v>
          </cell>
          <cell r="E32">
            <v>1.25</v>
          </cell>
          <cell r="F32">
            <v>0.16</v>
          </cell>
          <cell r="H32">
            <v>1</v>
          </cell>
          <cell r="I32">
            <v>0</v>
          </cell>
          <cell r="J32">
            <v>0</v>
          </cell>
          <cell r="K32">
            <v>0</v>
          </cell>
        </row>
        <row r="36">
          <cell r="B36">
            <v>3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40">
          <cell r="B40">
            <v>2.8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4">
          <cell r="B44">
            <v>0.1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8">
          <cell r="B48">
            <v>1.2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52">
          <cell r="B52">
            <v>26.400000000000006</v>
          </cell>
          <cell r="C52">
            <v>0</v>
          </cell>
          <cell r="D52">
            <v>1.5899999999999999</v>
          </cell>
          <cell r="E52">
            <v>2.25</v>
          </cell>
          <cell r="F52">
            <v>0.16</v>
          </cell>
          <cell r="H52">
            <v>2.2000000000000002</v>
          </cell>
          <cell r="I52">
            <v>1</v>
          </cell>
          <cell r="J52">
            <v>0</v>
          </cell>
          <cell r="K52">
            <v>0</v>
          </cell>
        </row>
      </sheetData>
      <sheetData sheetId="4">
        <row r="16">
          <cell r="B16">
            <v>1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20">
          <cell r="B20">
            <v>4.9999999999999991</v>
          </cell>
          <cell r="C20">
            <v>0</v>
          </cell>
          <cell r="D20">
            <v>0.64</v>
          </cell>
          <cell r="E20">
            <v>1.07</v>
          </cell>
          <cell r="F20">
            <v>0.19</v>
          </cell>
          <cell r="H20">
            <v>0.3</v>
          </cell>
          <cell r="I20">
            <v>0</v>
          </cell>
          <cell r="J20">
            <v>0</v>
          </cell>
          <cell r="K20">
            <v>0</v>
          </cell>
        </row>
        <row r="24">
          <cell r="B24">
            <v>4.25</v>
          </cell>
          <cell r="C24">
            <v>0.75</v>
          </cell>
          <cell r="D24">
            <v>0.5</v>
          </cell>
          <cell r="E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8">
          <cell r="B28">
            <v>3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2">
          <cell r="B32">
            <v>6.25</v>
          </cell>
          <cell r="C32">
            <v>0.25</v>
          </cell>
          <cell r="D32">
            <v>0</v>
          </cell>
          <cell r="E32">
            <v>0.08</v>
          </cell>
          <cell r="F32">
            <v>1.3900000000000001</v>
          </cell>
          <cell r="H32">
            <v>0.33</v>
          </cell>
          <cell r="I32">
            <v>0</v>
          </cell>
          <cell r="J32">
            <v>0</v>
          </cell>
          <cell r="K32">
            <v>0</v>
          </cell>
        </row>
        <row r="36">
          <cell r="B36">
            <v>3.5</v>
          </cell>
          <cell r="C36">
            <v>0</v>
          </cell>
          <cell r="D36">
            <v>0</v>
          </cell>
          <cell r="E36">
            <v>0.75</v>
          </cell>
          <cell r="F36">
            <v>0.67</v>
          </cell>
          <cell r="H36">
            <v>0.25</v>
          </cell>
          <cell r="I36">
            <v>0.25</v>
          </cell>
          <cell r="J36">
            <v>0</v>
          </cell>
          <cell r="K36">
            <v>0</v>
          </cell>
        </row>
        <row r="40">
          <cell r="B40">
            <v>5.07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H40">
            <v>1</v>
          </cell>
          <cell r="I40">
            <v>0</v>
          </cell>
          <cell r="J40">
            <v>0</v>
          </cell>
          <cell r="K40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52">
          <cell r="B52">
            <v>28.07</v>
          </cell>
          <cell r="C52">
            <v>1</v>
          </cell>
          <cell r="D52">
            <v>1.1400000000000001</v>
          </cell>
          <cell r="E52">
            <v>1.9000000000000001</v>
          </cell>
          <cell r="F52">
            <v>2.25</v>
          </cell>
          <cell r="H52">
            <v>1.88</v>
          </cell>
          <cell r="I52">
            <v>0.25</v>
          </cell>
          <cell r="J52">
            <v>0</v>
          </cell>
          <cell r="K52">
            <v>0</v>
          </cell>
        </row>
      </sheetData>
      <sheetData sheetId="5">
        <row r="16">
          <cell r="B16">
            <v>1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20">
          <cell r="B20">
            <v>2.2000000000000002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4">
          <cell r="B24">
            <v>1.5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8">
          <cell r="B28">
            <v>2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2">
          <cell r="B32">
            <v>3.6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6">
          <cell r="B36">
            <v>3.4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40">
          <cell r="B40">
            <v>1.8</v>
          </cell>
          <cell r="C40">
            <v>0.5</v>
          </cell>
          <cell r="D40">
            <v>0</v>
          </cell>
          <cell r="E40">
            <v>0</v>
          </cell>
          <cell r="F40">
            <v>0.5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52">
          <cell r="B52">
            <v>15.500000000000002</v>
          </cell>
          <cell r="C52">
            <v>0.5</v>
          </cell>
          <cell r="D52">
            <v>0</v>
          </cell>
          <cell r="E52">
            <v>0</v>
          </cell>
          <cell r="F52">
            <v>0.5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</sheetData>
      <sheetData sheetId="6">
        <row r="16">
          <cell r="B16">
            <v>1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20">
          <cell r="B20">
            <v>2.2000000000000002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4">
          <cell r="B24">
            <v>1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8">
          <cell r="B28">
            <v>0.8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2">
          <cell r="B32">
            <v>2.1</v>
          </cell>
          <cell r="C32">
            <v>0</v>
          </cell>
          <cell r="D32">
            <v>0.75</v>
          </cell>
          <cell r="E32">
            <v>0.25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6">
          <cell r="B36">
            <v>1.4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40">
          <cell r="B40">
            <v>1</v>
          </cell>
          <cell r="C40">
            <v>0</v>
          </cell>
          <cell r="D40">
            <v>0.75</v>
          </cell>
          <cell r="E40">
            <v>0.25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4">
          <cell r="B44">
            <v>0.03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8">
          <cell r="B48">
            <v>0.13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52">
          <cell r="B52">
            <v>9.66</v>
          </cell>
          <cell r="C52">
            <v>0</v>
          </cell>
          <cell r="D52">
            <v>1.5</v>
          </cell>
          <cell r="E52">
            <v>0.5</v>
          </cell>
          <cell r="F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YHT"/>
      <sheetName val="Kehittämisyksikkö"/>
      <sheetName val="LSAVI; toimitilat, sis.tark."/>
      <sheetName val="MOK"/>
      <sheetName val="THY"/>
      <sheetName val="PSAVI; Pepa, Patio, metsäpalot"/>
      <sheetName val="Tietohallinto"/>
    </sheetNames>
    <sheetDataSet>
      <sheetData sheetId="0"/>
      <sheetData sheetId="1"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8">
          <cell r="B48">
            <v>5.5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6">
          <cell r="B56">
            <v>5.5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</sheetData>
      <sheetData sheetId="2"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2">
          <cell r="B32">
            <v>2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6">
          <cell r="B56">
            <v>3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</sheetData>
      <sheetData sheetId="3">
        <row r="16">
          <cell r="B16">
            <v>1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20">
          <cell r="B20">
            <v>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4">
          <cell r="B24">
            <v>0.25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H24">
            <v>0</v>
          </cell>
          <cell r="I24">
            <v>0.25</v>
          </cell>
          <cell r="J24">
            <v>0</v>
          </cell>
          <cell r="K24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6">
          <cell r="B36">
            <v>1.5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4">
          <cell r="B44">
            <v>1</v>
          </cell>
          <cell r="C44">
            <v>0.5</v>
          </cell>
          <cell r="D44">
            <v>0</v>
          </cell>
          <cell r="E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8">
          <cell r="B48">
            <v>6.25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H48">
            <v>0</v>
          </cell>
          <cell r="I48">
            <v>0.75</v>
          </cell>
          <cell r="J48">
            <v>2</v>
          </cell>
          <cell r="K48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6">
          <cell r="B56">
            <v>11</v>
          </cell>
          <cell r="C56">
            <v>0.5</v>
          </cell>
          <cell r="D56">
            <v>0</v>
          </cell>
          <cell r="E56">
            <v>0</v>
          </cell>
          <cell r="F56">
            <v>0</v>
          </cell>
          <cell r="H56">
            <v>0</v>
          </cell>
          <cell r="I56">
            <v>1</v>
          </cell>
          <cell r="J56">
            <v>2</v>
          </cell>
          <cell r="K56">
            <v>0</v>
          </cell>
        </row>
      </sheetData>
      <sheetData sheetId="4"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4">
          <cell r="B24">
            <v>4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6">
          <cell r="B56">
            <v>4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</sheetData>
      <sheetData sheetId="5"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H52">
            <v>0.8</v>
          </cell>
          <cell r="I52">
            <v>0.2</v>
          </cell>
          <cell r="J52">
            <v>0</v>
          </cell>
          <cell r="K52">
            <v>0</v>
          </cell>
        </row>
        <row r="56">
          <cell r="B56">
            <v>3.3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H56">
            <v>0.8</v>
          </cell>
          <cell r="I56">
            <v>0.2</v>
          </cell>
          <cell r="J56">
            <v>0</v>
          </cell>
          <cell r="K56">
            <v>0</v>
          </cell>
        </row>
      </sheetData>
      <sheetData sheetId="6"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9">
          <cell r="B49">
            <v>13.6</v>
          </cell>
          <cell r="C49">
            <v>0.75</v>
          </cell>
          <cell r="D49">
            <v>0.75</v>
          </cell>
          <cell r="E49">
            <v>3.1</v>
          </cell>
          <cell r="F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6">
          <cell r="B66">
            <v>13.6</v>
          </cell>
          <cell r="C66">
            <v>0.75</v>
          </cell>
          <cell r="D66">
            <v>0.75</v>
          </cell>
          <cell r="E66">
            <v>3.1</v>
          </cell>
          <cell r="F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YHT"/>
      <sheetName val="Kehittämisyksikkö"/>
      <sheetName val="LSAVI; toimitilat, sis.tark."/>
      <sheetName val="MOK"/>
      <sheetName val="THY"/>
      <sheetName val="PSAVI; Pepa, Patio,"/>
      <sheetName val="Tietohallinto"/>
    </sheetNames>
    <sheetDataSet>
      <sheetData sheetId="0">
        <row r="52">
          <cell r="B52">
            <v>3.5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0"/>
  <sheetViews>
    <sheetView tabSelected="1" zoomScaleNormal="100" workbookViewId="0">
      <selection activeCell="C10" sqref="C10"/>
    </sheetView>
  </sheetViews>
  <sheetFormatPr defaultRowHeight="15"/>
  <cols>
    <col min="1" max="1" width="39.7109375" style="5" customWidth="1"/>
    <col min="2" max="12" width="8.7109375" style="5" customWidth="1"/>
    <col min="13" max="17" width="3.7109375" style="5" customWidth="1"/>
    <col min="18" max="23" width="8.7109375" style="5" customWidth="1"/>
  </cols>
  <sheetData>
    <row r="1" spans="1:23" ht="15.75">
      <c r="A1" s="1" t="s">
        <v>35</v>
      </c>
      <c r="B1" s="69"/>
      <c r="C1" s="70"/>
      <c r="D1" s="70"/>
      <c r="E1" s="70"/>
      <c r="F1" s="71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>
      <c r="A2" s="4">
        <v>41701</v>
      </c>
    </row>
    <row r="3" spans="1:23">
      <c r="A3" s="75" t="s">
        <v>1</v>
      </c>
      <c r="B3" s="75"/>
      <c r="C3" s="75"/>
      <c r="D3" s="75"/>
      <c r="E3" s="75"/>
      <c r="F3" s="75"/>
      <c r="G3" s="6"/>
      <c r="H3" s="7"/>
      <c r="I3" s="5" t="str">
        <f>"- väriset kohdat täytetään"</f>
        <v>- väriset kohdat täytetään</v>
      </c>
    </row>
    <row r="4" spans="1:23" ht="22.5">
      <c r="A4" s="8"/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>
      <c r="A5" s="8" t="s">
        <v>7</v>
      </c>
      <c r="B5" s="11"/>
      <c r="C5" s="12"/>
      <c r="D5" s="11"/>
      <c r="E5" s="11"/>
      <c r="F5" s="11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>
      <c r="A6" s="8" t="s">
        <v>8</v>
      </c>
      <c r="B6" s="13">
        <f>R56</f>
        <v>178.18</v>
      </c>
      <c r="C6" s="13">
        <f t="shared" ref="C6:F6" si="0">S56</f>
        <v>167.43</v>
      </c>
      <c r="D6" s="13">
        <f t="shared" si="0"/>
        <v>155.65</v>
      </c>
      <c r="E6" s="13">
        <f t="shared" si="0"/>
        <v>143.9</v>
      </c>
      <c r="F6" s="13">
        <f t="shared" si="0"/>
        <v>136.14000000000001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>
      <c r="A7" s="8" t="s">
        <v>9</v>
      </c>
      <c r="B7" s="13">
        <f>B6-B5</f>
        <v>178.18</v>
      </c>
      <c r="C7" s="13">
        <f t="shared" ref="C7:F7" si="1">C6-C5</f>
        <v>167.43</v>
      </c>
      <c r="D7" s="13">
        <f t="shared" si="1"/>
        <v>155.65</v>
      </c>
      <c r="E7" s="13">
        <f t="shared" si="1"/>
        <v>143.9</v>
      </c>
      <c r="F7" s="13">
        <f t="shared" si="1"/>
        <v>136.14000000000001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14"/>
      <c r="B8" s="15"/>
      <c r="C8" s="16"/>
      <c r="D8" s="15"/>
      <c r="E8" s="15"/>
      <c r="F8" s="15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17" t="s">
        <v>10</v>
      </c>
      <c r="B9" s="15"/>
      <c r="C9" s="16"/>
      <c r="D9" s="15"/>
      <c r="E9" s="15"/>
      <c r="F9" s="15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18" t="s">
        <v>11</v>
      </c>
      <c r="B10" s="15"/>
      <c r="C10" s="16"/>
      <c r="D10" s="15"/>
      <c r="E10" s="15"/>
      <c r="F10" s="15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18" t="s">
        <v>12</v>
      </c>
      <c r="B11" s="15"/>
      <c r="C11" s="16"/>
      <c r="D11" s="15"/>
      <c r="E11" s="15"/>
      <c r="F11" s="15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ht="15.75" thickBot="1">
      <c r="A12" s="19" t="s">
        <v>13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ht="15.75" thickBot="1">
      <c r="A13" s="14"/>
      <c r="B13" s="20"/>
      <c r="C13" s="20"/>
      <c r="D13" s="20"/>
      <c r="E13" s="20"/>
      <c r="F13" s="20"/>
      <c r="G13" s="10"/>
      <c r="H13" s="10"/>
      <c r="I13" s="10"/>
      <c r="J13" s="10"/>
      <c r="K13" s="10"/>
      <c r="L13" s="10"/>
      <c r="M13" s="76" t="s">
        <v>14</v>
      </c>
      <c r="N13" s="77"/>
      <c r="O13" s="77"/>
      <c r="P13" s="77"/>
      <c r="Q13" s="78"/>
      <c r="R13" s="10"/>
      <c r="S13" s="10"/>
      <c r="T13" s="10"/>
      <c r="U13" s="10"/>
      <c r="V13" s="10"/>
      <c r="W13" s="10"/>
    </row>
    <row r="14" spans="1:23" ht="33.75">
      <c r="A14" s="21"/>
      <c r="B14" s="22" t="s">
        <v>15</v>
      </c>
      <c r="C14" s="72" t="s">
        <v>16</v>
      </c>
      <c r="D14" s="79"/>
      <c r="E14" s="79"/>
      <c r="F14" s="79"/>
      <c r="G14" s="80"/>
      <c r="H14" s="72" t="s">
        <v>17</v>
      </c>
      <c r="I14" s="73"/>
      <c r="J14" s="73"/>
      <c r="K14" s="73"/>
      <c r="L14" s="74"/>
      <c r="M14" s="81" t="s">
        <v>18</v>
      </c>
      <c r="N14" s="82"/>
      <c r="O14" s="82"/>
      <c r="P14" s="82"/>
      <c r="Q14" s="83"/>
      <c r="R14" s="72" t="s">
        <v>19</v>
      </c>
      <c r="S14" s="73"/>
      <c r="T14" s="73"/>
      <c r="U14" s="73"/>
      <c r="V14" s="73"/>
      <c r="W14" s="74"/>
    </row>
    <row r="15" spans="1:23" ht="33.75">
      <c r="A15" s="23"/>
      <c r="B15" s="24">
        <v>2013</v>
      </c>
      <c r="C15" s="25">
        <v>2014</v>
      </c>
      <c r="D15" s="9">
        <v>2015</v>
      </c>
      <c r="E15" s="9">
        <v>2016</v>
      </c>
      <c r="F15" s="9">
        <v>2017</v>
      </c>
      <c r="G15" s="26" t="s">
        <v>20</v>
      </c>
      <c r="H15" s="25">
        <v>2014</v>
      </c>
      <c r="I15" s="9">
        <v>2015</v>
      </c>
      <c r="J15" s="9">
        <v>2016</v>
      </c>
      <c r="K15" s="9">
        <v>2017</v>
      </c>
      <c r="L15" s="26" t="s">
        <v>20</v>
      </c>
      <c r="M15" s="27">
        <v>2014</v>
      </c>
      <c r="N15" s="28">
        <v>2015</v>
      </c>
      <c r="O15" s="28">
        <v>2016</v>
      </c>
      <c r="P15" s="28">
        <v>2017</v>
      </c>
      <c r="Q15" s="29" t="s">
        <v>20</v>
      </c>
      <c r="R15" s="25" t="s">
        <v>2</v>
      </c>
      <c r="S15" s="9">
        <v>2014</v>
      </c>
      <c r="T15" s="9">
        <v>2015</v>
      </c>
      <c r="U15" s="9">
        <v>2016</v>
      </c>
      <c r="V15" s="9">
        <v>2017</v>
      </c>
      <c r="W15" s="26" t="s">
        <v>21</v>
      </c>
    </row>
    <row r="16" spans="1:23">
      <c r="A16" s="30" t="s">
        <v>22</v>
      </c>
      <c r="B16" s="30">
        <f>Hallintopalvelut!B16+Erikoistumisyksiköt!B16</f>
        <v>7</v>
      </c>
      <c r="C16" s="31">
        <f>Hallintopalvelut!C16+Erikoistumisyksiköt!C16</f>
        <v>0</v>
      </c>
      <c r="D16" s="32">
        <f>Hallintopalvelut!D16+Erikoistumisyksiköt!D16</f>
        <v>1</v>
      </c>
      <c r="E16" s="32">
        <f>Hallintopalvelut!E16+Erikoistumisyksiköt!E16</f>
        <v>0</v>
      </c>
      <c r="F16" s="32">
        <f>Hallintopalvelut!F16+Erikoistumisyksiköt!F16</f>
        <v>0</v>
      </c>
      <c r="G16" s="33">
        <f>SUM(C16:F16)</f>
        <v>1</v>
      </c>
      <c r="H16" s="31">
        <f>Hallintopalvelut!H16+Erikoistumisyksiköt!H16</f>
        <v>0</v>
      </c>
      <c r="I16" s="32">
        <f>Hallintopalvelut!I16+Erikoistumisyksiköt!I16</f>
        <v>0</v>
      </c>
      <c r="J16" s="32">
        <f>Hallintopalvelut!J16+Erikoistumisyksiköt!J16</f>
        <v>0</v>
      </c>
      <c r="K16" s="32">
        <f>Hallintopalvelut!K16+Erikoistumisyksiköt!K16</f>
        <v>0</v>
      </c>
      <c r="L16" s="33">
        <f>SUM(H16:K16)</f>
        <v>0</v>
      </c>
      <c r="M16" s="34">
        <f>M17+M18+M19</f>
        <v>0</v>
      </c>
      <c r="N16" s="35">
        <f t="shared" ref="N16:Q16" si="2">N17+N18+N19</f>
        <v>0</v>
      </c>
      <c r="O16" s="35">
        <f t="shared" si="2"/>
        <v>0</v>
      </c>
      <c r="P16" s="35">
        <f t="shared" si="2"/>
        <v>0</v>
      </c>
      <c r="Q16" s="36">
        <f t="shared" si="2"/>
        <v>0</v>
      </c>
      <c r="R16" s="31">
        <f>B16</f>
        <v>7</v>
      </c>
      <c r="S16" s="32">
        <f>R16-C16-H16+M16</f>
        <v>7</v>
      </c>
      <c r="T16" s="32">
        <f t="shared" ref="T16:V31" si="3">S16-D16-I16+N16</f>
        <v>6</v>
      </c>
      <c r="U16" s="32">
        <f t="shared" si="3"/>
        <v>6</v>
      </c>
      <c r="V16" s="32">
        <f t="shared" si="3"/>
        <v>6</v>
      </c>
      <c r="W16" s="33">
        <f>V16-R16</f>
        <v>-1</v>
      </c>
    </row>
    <row r="17" spans="1:23">
      <c r="A17" s="37" t="str">
        <f>$A$10</f>
        <v>Paikkakunta 1</v>
      </c>
      <c r="B17" s="38"/>
      <c r="C17" s="39"/>
      <c r="D17" s="40"/>
      <c r="E17" s="40"/>
      <c r="F17" s="40"/>
      <c r="G17" s="41">
        <f>C17+D17+E17+F17</f>
        <v>0</v>
      </c>
      <c r="H17" s="39"/>
      <c r="I17" s="40"/>
      <c r="J17" s="40"/>
      <c r="K17" s="40"/>
      <c r="L17" s="41">
        <f>H17+I17+J17+K17</f>
        <v>0</v>
      </c>
      <c r="M17" s="42"/>
      <c r="N17" s="43"/>
      <c r="O17" s="43"/>
      <c r="P17" s="43"/>
      <c r="Q17" s="44">
        <f>M17+N17+O17+P17</f>
        <v>0</v>
      </c>
      <c r="R17" s="45">
        <f>B17</f>
        <v>0</v>
      </c>
      <c r="S17" s="8">
        <f>R17-C17-H17+M17</f>
        <v>0</v>
      </c>
      <c r="T17" s="8">
        <f t="shared" si="3"/>
        <v>0</v>
      </c>
      <c r="U17" s="8">
        <f t="shared" si="3"/>
        <v>0</v>
      </c>
      <c r="V17" s="8">
        <f t="shared" si="3"/>
        <v>0</v>
      </c>
      <c r="W17" s="46">
        <f>V17-R17</f>
        <v>0</v>
      </c>
    </row>
    <row r="18" spans="1:23">
      <c r="A18" s="37" t="str">
        <f>$A$11</f>
        <v>Paikkakunta 2</v>
      </c>
      <c r="B18" s="38"/>
      <c r="C18" s="39"/>
      <c r="D18" s="40"/>
      <c r="E18" s="40"/>
      <c r="F18" s="40"/>
      <c r="G18" s="41">
        <f>C18+D18+E18+F18</f>
        <v>0</v>
      </c>
      <c r="H18" s="39"/>
      <c r="I18" s="40"/>
      <c r="J18" s="40"/>
      <c r="K18" s="40"/>
      <c r="L18" s="41">
        <f t="shared" ref="L18:L19" si="4">H18+I18+J18+K18</f>
        <v>0</v>
      </c>
      <c r="M18" s="42"/>
      <c r="N18" s="43"/>
      <c r="O18" s="43"/>
      <c r="P18" s="43"/>
      <c r="Q18" s="44">
        <f t="shared" ref="Q18:Q19" si="5">M18+N18+O18+P18</f>
        <v>0</v>
      </c>
      <c r="R18" s="45">
        <f t="shared" ref="R18:R19" si="6">B18</f>
        <v>0</v>
      </c>
      <c r="S18" s="8">
        <f t="shared" ref="S18:S19" si="7">R18-C18-H18+M18</f>
        <v>0</v>
      </c>
      <c r="T18" s="8">
        <f t="shared" si="3"/>
        <v>0</v>
      </c>
      <c r="U18" s="8">
        <f t="shared" si="3"/>
        <v>0</v>
      </c>
      <c r="V18" s="8">
        <f t="shared" si="3"/>
        <v>0</v>
      </c>
      <c r="W18" s="46">
        <f t="shared" ref="W18:W59" si="8">V18-R18</f>
        <v>0</v>
      </c>
    </row>
    <row r="19" spans="1:23">
      <c r="A19" s="37" t="str">
        <f>$A$12</f>
        <v>Paikkakunta 3</v>
      </c>
      <c r="B19" s="38"/>
      <c r="C19" s="39"/>
      <c r="D19" s="40"/>
      <c r="E19" s="40"/>
      <c r="F19" s="40"/>
      <c r="G19" s="41">
        <f t="shared" ref="G19" si="9">C19+D19+E19+F19</f>
        <v>0</v>
      </c>
      <c r="H19" s="39"/>
      <c r="I19" s="40"/>
      <c r="J19" s="40"/>
      <c r="K19" s="40"/>
      <c r="L19" s="41">
        <f t="shared" si="4"/>
        <v>0</v>
      </c>
      <c r="M19" s="42"/>
      <c r="N19" s="43"/>
      <c r="O19" s="43"/>
      <c r="P19" s="43"/>
      <c r="Q19" s="44">
        <f t="shared" si="5"/>
        <v>0</v>
      </c>
      <c r="R19" s="45">
        <f t="shared" si="6"/>
        <v>0</v>
      </c>
      <c r="S19" s="8">
        <f t="shared" si="7"/>
        <v>0</v>
      </c>
      <c r="T19" s="8">
        <f t="shared" si="3"/>
        <v>0</v>
      </c>
      <c r="U19" s="8">
        <f t="shared" si="3"/>
        <v>0</v>
      </c>
      <c r="V19" s="8">
        <f t="shared" si="3"/>
        <v>0</v>
      </c>
      <c r="W19" s="46">
        <f t="shared" si="8"/>
        <v>0</v>
      </c>
    </row>
    <row r="20" spans="1:23">
      <c r="A20" s="30" t="s">
        <v>23</v>
      </c>
      <c r="B20" s="30">
        <f>Hallintopalvelut!B20+Erikoistumisyksiköt!B20</f>
        <v>27.86</v>
      </c>
      <c r="C20" s="31">
        <f>Hallintopalvelut!C20+Erikoistumisyksiköt!C20</f>
        <v>1.65</v>
      </c>
      <c r="D20" s="32">
        <f>Hallintopalvelut!D20+Erikoistumisyksiköt!D20</f>
        <v>1.3900000000000001</v>
      </c>
      <c r="E20" s="32">
        <f>Hallintopalvelut!E20+Erikoistumisyksiköt!E20</f>
        <v>2.0700000000000003</v>
      </c>
      <c r="F20" s="32">
        <f>Hallintopalvelut!F20+Erikoistumisyksiköt!F20</f>
        <v>2.29</v>
      </c>
      <c r="G20" s="33">
        <f>SUM(C20:F20)</f>
        <v>7.4</v>
      </c>
      <c r="H20" s="31">
        <f>Hallintopalvelut!H20+Erikoistumisyksiköt!H20</f>
        <v>0.63</v>
      </c>
      <c r="I20" s="32">
        <f>Hallintopalvelut!I20+Erikoistumisyksiköt!I20</f>
        <v>0.67</v>
      </c>
      <c r="J20" s="32">
        <f>Hallintopalvelut!J20+Erikoistumisyksiköt!J20</f>
        <v>0</v>
      </c>
      <c r="K20" s="32">
        <f>Hallintopalvelut!K20+Erikoistumisyksiköt!K20</f>
        <v>0</v>
      </c>
      <c r="L20" s="33">
        <f>SUM(H20:K20)</f>
        <v>1.3</v>
      </c>
      <c r="M20" s="34">
        <f>M21+M22+M23</f>
        <v>0</v>
      </c>
      <c r="N20" s="35">
        <f t="shared" ref="N20:Q20" si="10">N21+N22+N23</f>
        <v>0</v>
      </c>
      <c r="O20" s="35">
        <f t="shared" si="10"/>
        <v>0</v>
      </c>
      <c r="P20" s="35">
        <f t="shared" si="10"/>
        <v>0</v>
      </c>
      <c r="Q20" s="36">
        <f t="shared" si="10"/>
        <v>0</v>
      </c>
      <c r="R20" s="31">
        <f>B20</f>
        <v>27.86</v>
      </c>
      <c r="S20" s="32">
        <f>R20-C20-H20+M20</f>
        <v>25.580000000000002</v>
      </c>
      <c r="T20" s="32">
        <f t="shared" si="3"/>
        <v>23.52</v>
      </c>
      <c r="U20" s="32">
        <f t="shared" si="3"/>
        <v>21.45</v>
      </c>
      <c r="V20" s="32">
        <f t="shared" si="3"/>
        <v>19.16</v>
      </c>
      <c r="W20" s="33">
        <f>V20-R20</f>
        <v>-8.6999999999999993</v>
      </c>
    </row>
    <row r="21" spans="1:23">
      <c r="A21" s="47" t="str">
        <f>$A$10</f>
        <v>Paikkakunta 1</v>
      </c>
      <c r="B21" s="38"/>
      <c r="C21" s="39"/>
      <c r="D21" s="40"/>
      <c r="E21" s="40"/>
      <c r="F21" s="40"/>
      <c r="G21" s="41">
        <f>C21+D21+E21+F21</f>
        <v>0</v>
      </c>
      <c r="H21" s="39"/>
      <c r="I21" s="40"/>
      <c r="J21" s="40"/>
      <c r="K21" s="40"/>
      <c r="L21" s="41">
        <f>H21+I21+J21+K21</f>
        <v>0</v>
      </c>
      <c r="M21" s="42"/>
      <c r="N21" s="43"/>
      <c r="O21" s="43"/>
      <c r="P21" s="43"/>
      <c r="Q21" s="44">
        <f>M21+N21+O21+P21</f>
        <v>0</v>
      </c>
      <c r="R21" s="45">
        <f>B21</f>
        <v>0</v>
      </c>
      <c r="S21" s="8">
        <f>R21-C21-H21+M21</f>
        <v>0</v>
      </c>
      <c r="T21" s="8">
        <f t="shared" si="3"/>
        <v>0</v>
      </c>
      <c r="U21" s="8">
        <f t="shared" si="3"/>
        <v>0</v>
      </c>
      <c r="V21" s="8">
        <f t="shared" si="3"/>
        <v>0</v>
      </c>
      <c r="W21" s="46">
        <f t="shared" si="8"/>
        <v>0</v>
      </c>
    </row>
    <row r="22" spans="1:23">
      <c r="A22" s="47" t="str">
        <f>$A$11</f>
        <v>Paikkakunta 2</v>
      </c>
      <c r="B22" s="38"/>
      <c r="C22" s="39"/>
      <c r="D22" s="40"/>
      <c r="E22" s="40"/>
      <c r="F22" s="40"/>
      <c r="G22" s="41">
        <f t="shared" ref="G22:G23" si="11">C22+D22+E22+F22</f>
        <v>0</v>
      </c>
      <c r="H22" s="39"/>
      <c r="I22" s="40"/>
      <c r="J22" s="40"/>
      <c r="K22" s="40"/>
      <c r="L22" s="41">
        <f t="shared" ref="L22:L23" si="12">H22+I22+J22+K22</f>
        <v>0</v>
      </c>
      <c r="M22" s="42"/>
      <c r="N22" s="43"/>
      <c r="O22" s="43"/>
      <c r="P22" s="43"/>
      <c r="Q22" s="44">
        <f t="shared" ref="Q22:Q23" si="13">M22+N22+O22+P22</f>
        <v>0</v>
      </c>
      <c r="R22" s="45">
        <f t="shared" ref="R22:R23" si="14">B22</f>
        <v>0</v>
      </c>
      <c r="S22" s="8">
        <f t="shared" ref="S22:S23" si="15">R22-C22-H22+M22</f>
        <v>0</v>
      </c>
      <c r="T22" s="8">
        <f t="shared" si="3"/>
        <v>0</v>
      </c>
      <c r="U22" s="8">
        <f t="shared" si="3"/>
        <v>0</v>
      </c>
      <c r="V22" s="8">
        <f t="shared" si="3"/>
        <v>0</v>
      </c>
      <c r="W22" s="46">
        <f t="shared" si="8"/>
        <v>0</v>
      </c>
    </row>
    <row r="23" spans="1:23">
      <c r="A23" s="37" t="str">
        <f>$A$12</f>
        <v>Paikkakunta 3</v>
      </c>
      <c r="B23" s="38"/>
      <c r="C23" s="39"/>
      <c r="D23" s="40"/>
      <c r="E23" s="40"/>
      <c r="F23" s="40"/>
      <c r="G23" s="41">
        <f t="shared" si="11"/>
        <v>0</v>
      </c>
      <c r="H23" s="39"/>
      <c r="I23" s="40"/>
      <c r="J23" s="40"/>
      <c r="K23" s="40"/>
      <c r="L23" s="41">
        <f t="shared" si="12"/>
        <v>0</v>
      </c>
      <c r="M23" s="42"/>
      <c r="N23" s="43"/>
      <c r="O23" s="43"/>
      <c r="P23" s="43"/>
      <c r="Q23" s="44">
        <f t="shared" si="13"/>
        <v>0</v>
      </c>
      <c r="R23" s="45">
        <f t="shared" si="14"/>
        <v>0</v>
      </c>
      <c r="S23" s="8">
        <f t="shared" si="15"/>
        <v>0</v>
      </c>
      <c r="T23" s="8">
        <f t="shared" si="3"/>
        <v>0</v>
      </c>
      <c r="U23" s="8">
        <f t="shared" si="3"/>
        <v>0</v>
      </c>
      <c r="V23" s="8">
        <f t="shared" si="3"/>
        <v>0</v>
      </c>
      <c r="W23" s="46">
        <f t="shared" si="8"/>
        <v>0</v>
      </c>
    </row>
    <row r="24" spans="1:23">
      <c r="A24" s="30" t="s">
        <v>24</v>
      </c>
      <c r="B24" s="30">
        <f>Hallintopalvelut!B24+Erikoistumisyksiköt!B24</f>
        <v>24.82</v>
      </c>
      <c r="C24" s="31">
        <f>Hallintopalvelut!C24+Erikoistumisyksiköt!C24</f>
        <v>0.75</v>
      </c>
      <c r="D24" s="32">
        <f>Hallintopalvelut!D24+Erikoistumisyksiköt!D24</f>
        <v>0.5</v>
      </c>
      <c r="E24" s="32">
        <f>Hallintopalvelut!E24+Erikoistumisyksiköt!E24</f>
        <v>1</v>
      </c>
      <c r="F24" s="32">
        <f>Hallintopalvelut!F24+Erikoistumisyksiköt!F24</f>
        <v>0.25</v>
      </c>
      <c r="G24" s="33">
        <f>SUM(C24:F24)</f>
        <v>2.5</v>
      </c>
      <c r="H24" s="31">
        <f>Hallintopalvelut!H24+Erikoistumisyksiköt!H24</f>
        <v>-0.32999999999999996</v>
      </c>
      <c r="I24" s="32">
        <f>Hallintopalvelut!I24+Erikoistumisyksiköt!I24</f>
        <v>0.58000000000000007</v>
      </c>
      <c r="J24" s="32">
        <f>Hallintopalvelut!J24+Erikoistumisyksiköt!J24</f>
        <v>0</v>
      </c>
      <c r="K24" s="32">
        <f>Hallintopalvelut!K24+Erikoistumisyksiköt!K24</f>
        <v>0</v>
      </c>
      <c r="L24" s="33">
        <f>SUM(H24:K24)</f>
        <v>0.25000000000000011</v>
      </c>
      <c r="M24" s="34">
        <f>M25+M26+M27</f>
        <v>0</v>
      </c>
      <c r="N24" s="35">
        <f t="shared" ref="N24:Q24" si="16">N25+N26+N27</f>
        <v>0</v>
      </c>
      <c r="O24" s="35">
        <f t="shared" si="16"/>
        <v>0</v>
      </c>
      <c r="P24" s="35">
        <f t="shared" si="16"/>
        <v>0</v>
      </c>
      <c r="Q24" s="36">
        <f t="shared" si="16"/>
        <v>0</v>
      </c>
      <c r="R24" s="31">
        <f>B24</f>
        <v>24.82</v>
      </c>
      <c r="S24" s="32">
        <f>R24-C24-H24+M24</f>
        <v>24.4</v>
      </c>
      <c r="T24" s="32">
        <f t="shared" si="3"/>
        <v>23.32</v>
      </c>
      <c r="U24" s="32">
        <f t="shared" si="3"/>
        <v>22.32</v>
      </c>
      <c r="V24" s="32">
        <f t="shared" si="3"/>
        <v>22.07</v>
      </c>
      <c r="W24" s="33">
        <f>V24-R24</f>
        <v>-2.75</v>
      </c>
    </row>
    <row r="25" spans="1:23">
      <c r="A25" s="47" t="str">
        <f>$A$10</f>
        <v>Paikkakunta 1</v>
      </c>
      <c r="B25" s="38"/>
      <c r="C25" s="39"/>
      <c r="D25" s="40"/>
      <c r="E25" s="40"/>
      <c r="F25" s="40"/>
      <c r="G25" s="41">
        <f>C25+D25+E25+F25</f>
        <v>0</v>
      </c>
      <c r="H25" s="39"/>
      <c r="I25" s="40"/>
      <c r="J25" s="40"/>
      <c r="K25" s="40"/>
      <c r="L25" s="41">
        <f>H25+I25+J25+K25</f>
        <v>0</v>
      </c>
      <c r="M25" s="42"/>
      <c r="N25" s="43"/>
      <c r="O25" s="43"/>
      <c r="P25" s="43"/>
      <c r="Q25" s="44">
        <f>M25+N25+O25+P25</f>
        <v>0</v>
      </c>
      <c r="R25" s="45">
        <f>B25</f>
        <v>0</v>
      </c>
      <c r="S25" s="8">
        <f>R25-C25-H25+M25</f>
        <v>0</v>
      </c>
      <c r="T25" s="8">
        <f t="shared" si="3"/>
        <v>0</v>
      </c>
      <c r="U25" s="8">
        <f t="shared" si="3"/>
        <v>0</v>
      </c>
      <c r="V25" s="8">
        <f t="shared" si="3"/>
        <v>0</v>
      </c>
      <c r="W25" s="46">
        <f t="shared" si="8"/>
        <v>0</v>
      </c>
    </row>
    <row r="26" spans="1:23">
      <c r="A26" s="47" t="str">
        <f>$A$11</f>
        <v>Paikkakunta 2</v>
      </c>
      <c r="B26" s="38"/>
      <c r="C26" s="39"/>
      <c r="D26" s="40"/>
      <c r="E26" s="40"/>
      <c r="F26" s="40"/>
      <c r="G26" s="41">
        <f t="shared" ref="G26:G27" si="17">C26+D26+E26+F26</f>
        <v>0</v>
      </c>
      <c r="H26" s="39"/>
      <c r="I26" s="40"/>
      <c r="J26" s="40"/>
      <c r="K26" s="40"/>
      <c r="L26" s="41">
        <f t="shared" ref="L26:L27" si="18">H26+I26+J26+K26</f>
        <v>0</v>
      </c>
      <c r="M26" s="42"/>
      <c r="N26" s="43"/>
      <c r="O26" s="43"/>
      <c r="P26" s="43"/>
      <c r="Q26" s="44">
        <f t="shared" ref="Q26:Q27" si="19">M26+N26+O26+P26</f>
        <v>0</v>
      </c>
      <c r="R26" s="45">
        <f t="shared" ref="R26:R27" si="20">B26</f>
        <v>0</v>
      </c>
      <c r="S26" s="8">
        <f t="shared" ref="S26:S27" si="21">R26-C26-H26+M26</f>
        <v>0</v>
      </c>
      <c r="T26" s="8">
        <f t="shared" si="3"/>
        <v>0</v>
      </c>
      <c r="U26" s="8">
        <f t="shared" si="3"/>
        <v>0</v>
      </c>
      <c r="V26" s="8">
        <f t="shared" si="3"/>
        <v>0</v>
      </c>
      <c r="W26" s="46">
        <f t="shared" si="8"/>
        <v>0</v>
      </c>
    </row>
    <row r="27" spans="1:23">
      <c r="A27" s="37" t="str">
        <f>$A$12</f>
        <v>Paikkakunta 3</v>
      </c>
      <c r="B27" s="38"/>
      <c r="C27" s="39"/>
      <c r="D27" s="40"/>
      <c r="E27" s="40"/>
      <c r="F27" s="40"/>
      <c r="G27" s="41">
        <f t="shared" si="17"/>
        <v>0</v>
      </c>
      <c r="H27" s="39"/>
      <c r="I27" s="40"/>
      <c r="J27" s="40"/>
      <c r="K27" s="40"/>
      <c r="L27" s="41">
        <f t="shared" si="18"/>
        <v>0</v>
      </c>
      <c r="M27" s="42"/>
      <c r="N27" s="43"/>
      <c r="O27" s="43"/>
      <c r="P27" s="43"/>
      <c r="Q27" s="44">
        <f t="shared" si="19"/>
        <v>0</v>
      </c>
      <c r="R27" s="45">
        <f t="shared" si="20"/>
        <v>0</v>
      </c>
      <c r="S27" s="8">
        <f t="shared" si="21"/>
        <v>0</v>
      </c>
      <c r="T27" s="8">
        <f t="shared" si="3"/>
        <v>0</v>
      </c>
      <c r="U27" s="8">
        <f t="shared" si="3"/>
        <v>0</v>
      </c>
      <c r="V27" s="8">
        <f t="shared" si="3"/>
        <v>0</v>
      </c>
      <c r="W27" s="46">
        <f t="shared" si="8"/>
        <v>0</v>
      </c>
    </row>
    <row r="28" spans="1:23">
      <c r="A28" s="30" t="s">
        <v>25</v>
      </c>
      <c r="B28" s="30">
        <f>Hallintopalvelut!B28+Erikoistumisyksiköt!B28</f>
        <v>14.49</v>
      </c>
      <c r="C28" s="31">
        <f>Hallintopalvelut!C28+Erikoistumisyksiköt!C28</f>
        <v>0</v>
      </c>
      <c r="D28" s="32">
        <f>Hallintopalvelut!D28+Erikoistumisyksiköt!D28</f>
        <v>0</v>
      </c>
      <c r="E28" s="32">
        <f>Hallintopalvelut!E28+Erikoistumisyksiköt!E28</f>
        <v>0</v>
      </c>
      <c r="F28" s="32">
        <f>Hallintopalvelut!F28+Erikoistumisyksiköt!F28</f>
        <v>0</v>
      </c>
      <c r="G28" s="33">
        <f>SUM(C28:F28)</f>
        <v>0</v>
      </c>
      <c r="H28" s="31">
        <f>Hallintopalvelut!H28+Erikoistumisyksiköt!H28</f>
        <v>0.43000000000000005</v>
      </c>
      <c r="I28" s="32">
        <f>Hallintopalvelut!I28+Erikoistumisyksiköt!I28</f>
        <v>0</v>
      </c>
      <c r="J28" s="32">
        <f>Hallintopalvelut!J28+Erikoistumisyksiköt!J28</f>
        <v>0</v>
      </c>
      <c r="K28" s="32">
        <f>Hallintopalvelut!K28+Erikoistumisyksiköt!K28</f>
        <v>0</v>
      </c>
      <c r="L28" s="33">
        <f>SUM(H28:K28)</f>
        <v>0.43000000000000005</v>
      </c>
      <c r="M28" s="34">
        <f>M29+M30+M31</f>
        <v>0</v>
      </c>
      <c r="N28" s="35">
        <f t="shared" ref="N28:Q28" si="22">N29+N30+N31</f>
        <v>0</v>
      </c>
      <c r="O28" s="35">
        <f t="shared" si="22"/>
        <v>0</v>
      </c>
      <c r="P28" s="35">
        <f t="shared" si="22"/>
        <v>0</v>
      </c>
      <c r="Q28" s="36">
        <f t="shared" si="22"/>
        <v>0</v>
      </c>
      <c r="R28" s="31">
        <f>B28</f>
        <v>14.49</v>
      </c>
      <c r="S28" s="32">
        <f>R28-C28-H28+M28</f>
        <v>14.06</v>
      </c>
      <c r="T28" s="32">
        <f t="shared" si="3"/>
        <v>14.06</v>
      </c>
      <c r="U28" s="32">
        <f t="shared" si="3"/>
        <v>14.06</v>
      </c>
      <c r="V28" s="32">
        <f t="shared" si="3"/>
        <v>14.06</v>
      </c>
      <c r="W28" s="33">
        <f>V28-R28</f>
        <v>-0.42999999999999972</v>
      </c>
    </row>
    <row r="29" spans="1:23">
      <c r="A29" s="47" t="str">
        <f>$A$10</f>
        <v>Paikkakunta 1</v>
      </c>
      <c r="B29" s="38"/>
      <c r="C29" s="39"/>
      <c r="D29" s="40"/>
      <c r="E29" s="40"/>
      <c r="F29" s="40"/>
      <c r="G29" s="41">
        <f>C29+D29+E29+F29</f>
        <v>0</v>
      </c>
      <c r="H29" s="39"/>
      <c r="I29" s="40"/>
      <c r="J29" s="40"/>
      <c r="K29" s="40"/>
      <c r="L29" s="41">
        <f>H29+I29+J29+K29</f>
        <v>0</v>
      </c>
      <c r="M29" s="42"/>
      <c r="N29" s="43"/>
      <c r="O29" s="43"/>
      <c r="P29" s="43"/>
      <c r="Q29" s="44">
        <f>M29+N29+O29+P29</f>
        <v>0</v>
      </c>
      <c r="R29" s="45">
        <f>B29</f>
        <v>0</v>
      </c>
      <c r="S29" s="48">
        <f>R29-C29-H29+M29</f>
        <v>0</v>
      </c>
      <c r="T29" s="48">
        <f t="shared" si="3"/>
        <v>0</v>
      </c>
      <c r="U29" s="48">
        <f t="shared" si="3"/>
        <v>0</v>
      </c>
      <c r="V29" s="48">
        <f t="shared" si="3"/>
        <v>0</v>
      </c>
      <c r="W29" s="46">
        <f t="shared" si="8"/>
        <v>0</v>
      </c>
    </row>
    <row r="30" spans="1:23">
      <c r="A30" s="47" t="str">
        <f>$A$11</f>
        <v>Paikkakunta 2</v>
      </c>
      <c r="B30" s="38"/>
      <c r="C30" s="39"/>
      <c r="D30" s="40"/>
      <c r="E30" s="40"/>
      <c r="F30" s="40"/>
      <c r="G30" s="41">
        <f t="shared" ref="G30:G31" si="23">C30+D30+E30+F30</f>
        <v>0</v>
      </c>
      <c r="H30" s="39"/>
      <c r="I30" s="40"/>
      <c r="J30" s="40"/>
      <c r="K30" s="40"/>
      <c r="L30" s="41">
        <f t="shared" ref="L30:L31" si="24">H30+I30+J30+K30</f>
        <v>0</v>
      </c>
      <c r="M30" s="42"/>
      <c r="N30" s="43"/>
      <c r="O30" s="43"/>
      <c r="P30" s="43"/>
      <c r="Q30" s="44">
        <f t="shared" ref="Q30:Q31" si="25">M30+N30+O30+P30</f>
        <v>0</v>
      </c>
      <c r="R30" s="45">
        <f t="shared" ref="R30:R31" si="26">B30</f>
        <v>0</v>
      </c>
      <c r="S30" s="48">
        <f t="shared" ref="S30:S31" si="27">R30-C30-H30+M30</f>
        <v>0</v>
      </c>
      <c r="T30" s="48">
        <f t="shared" si="3"/>
        <v>0</v>
      </c>
      <c r="U30" s="48">
        <f t="shared" si="3"/>
        <v>0</v>
      </c>
      <c r="V30" s="48">
        <f t="shared" si="3"/>
        <v>0</v>
      </c>
      <c r="W30" s="46">
        <f t="shared" si="8"/>
        <v>0</v>
      </c>
    </row>
    <row r="31" spans="1:23">
      <c r="A31" s="37" t="str">
        <f>$A$12</f>
        <v>Paikkakunta 3</v>
      </c>
      <c r="B31" s="38"/>
      <c r="C31" s="39"/>
      <c r="D31" s="40"/>
      <c r="E31" s="40"/>
      <c r="F31" s="40"/>
      <c r="G31" s="41">
        <f t="shared" si="23"/>
        <v>0</v>
      </c>
      <c r="H31" s="39"/>
      <c r="I31" s="40"/>
      <c r="J31" s="40"/>
      <c r="K31" s="40"/>
      <c r="L31" s="41">
        <f t="shared" si="24"/>
        <v>0</v>
      </c>
      <c r="M31" s="42"/>
      <c r="N31" s="43"/>
      <c r="O31" s="43"/>
      <c r="P31" s="43"/>
      <c r="Q31" s="44">
        <f t="shared" si="25"/>
        <v>0</v>
      </c>
      <c r="R31" s="45">
        <f t="shared" si="26"/>
        <v>0</v>
      </c>
      <c r="S31" s="48">
        <f t="shared" si="27"/>
        <v>0</v>
      </c>
      <c r="T31" s="48">
        <f t="shared" si="3"/>
        <v>0</v>
      </c>
      <c r="U31" s="48">
        <f t="shared" si="3"/>
        <v>0</v>
      </c>
      <c r="V31" s="48">
        <f t="shared" si="3"/>
        <v>0</v>
      </c>
      <c r="W31" s="46">
        <f t="shared" si="8"/>
        <v>0</v>
      </c>
    </row>
    <row r="32" spans="1:23">
      <c r="A32" s="30" t="s">
        <v>26</v>
      </c>
      <c r="B32" s="30">
        <f>Hallintopalvelut!B32+Erikoistumisyksiköt!B32</f>
        <v>31.180000000000003</v>
      </c>
      <c r="C32" s="31">
        <f>Hallintopalvelut!C32+Erikoistumisyksiköt!C32</f>
        <v>0.5</v>
      </c>
      <c r="D32" s="32">
        <f>Hallintopalvelut!D32+Erikoistumisyksiköt!D32</f>
        <v>2.84</v>
      </c>
      <c r="E32" s="32">
        <f>Hallintopalvelut!E32+Erikoistumisyksiköt!E32</f>
        <v>2.08</v>
      </c>
      <c r="F32" s="32">
        <f>Hallintopalvelut!F32+Erikoistumisyksiköt!F32</f>
        <v>2.5499999999999998</v>
      </c>
      <c r="G32" s="33">
        <f>SUM(C32:F32)</f>
        <v>7.97</v>
      </c>
      <c r="H32" s="31">
        <f>Hallintopalvelut!H32+Erikoistumisyksiköt!H32</f>
        <v>1.33</v>
      </c>
      <c r="I32" s="32">
        <f>Hallintopalvelut!I32+Erikoistumisyksiköt!I32</f>
        <v>0</v>
      </c>
      <c r="J32" s="32">
        <f>Hallintopalvelut!J32+Erikoistumisyksiköt!J32</f>
        <v>0</v>
      </c>
      <c r="K32" s="32">
        <f>Hallintopalvelut!K32+Erikoistumisyksiköt!K32</f>
        <v>0</v>
      </c>
      <c r="L32" s="33">
        <f>SUM(H32:K32)</f>
        <v>1.33</v>
      </c>
      <c r="M32" s="34">
        <f>M33+M34+M35</f>
        <v>0</v>
      </c>
      <c r="N32" s="35">
        <f t="shared" ref="N32:Q32" si="28">N33+N34+N35</f>
        <v>0</v>
      </c>
      <c r="O32" s="35">
        <f t="shared" si="28"/>
        <v>0</v>
      </c>
      <c r="P32" s="35">
        <f t="shared" si="28"/>
        <v>0</v>
      </c>
      <c r="Q32" s="36">
        <f t="shared" si="28"/>
        <v>0</v>
      </c>
      <c r="R32" s="31">
        <f>B32</f>
        <v>31.180000000000003</v>
      </c>
      <c r="S32" s="32">
        <f>R32-C32-H32+M32</f>
        <v>29.35</v>
      </c>
      <c r="T32" s="32">
        <f t="shared" ref="T32:V47" si="29">S32-D32-I32+N32</f>
        <v>26.51</v>
      </c>
      <c r="U32" s="32">
        <f t="shared" si="29"/>
        <v>24.43</v>
      </c>
      <c r="V32" s="32">
        <f t="shared" si="29"/>
        <v>21.88</v>
      </c>
      <c r="W32" s="33">
        <f>V32-R32</f>
        <v>-9.3000000000000043</v>
      </c>
    </row>
    <row r="33" spans="1:23">
      <c r="A33" s="47" t="str">
        <f>$A$10</f>
        <v>Paikkakunta 1</v>
      </c>
      <c r="B33" s="38"/>
      <c r="C33" s="39"/>
      <c r="D33" s="40"/>
      <c r="E33" s="40"/>
      <c r="F33" s="40"/>
      <c r="G33" s="41">
        <f>C33+D33+E33+F33</f>
        <v>0</v>
      </c>
      <c r="H33" s="39"/>
      <c r="I33" s="40"/>
      <c r="J33" s="40"/>
      <c r="K33" s="40"/>
      <c r="L33" s="41">
        <f>H33+I33+J33+K33</f>
        <v>0</v>
      </c>
      <c r="M33" s="42"/>
      <c r="N33" s="43"/>
      <c r="O33" s="43"/>
      <c r="P33" s="43"/>
      <c r="Q33" s="44">
        <f>M33+N33+O33+P33</f>
        <v>0</v>
      </c>
      <c r="R33" s="45">
        <f>B33</f>
        <v>0</v>
      </c>
      <c r="S33" s="48">
        <f>R33-C33-H33+M33</f>
        <v>0</v>
      </c>
      <c r="T33" s="48">
        <f t="shared" si="29"/>
        <v>0</v>
      </c>
      <c r="U33" s="48">
        <f t="shared" si="29"/>
        <v>0</v>
      </c>
      <c r="V33" s="48">
        <f t="shared" si="29"/>
        <v>0</v>
      </c>
      <c r="W33" s="46">
        <f t="shared" si="8"/>
        <v>0</v>
      </c>
    </row>
    <row r="34" spans="1:23">
      <c r="A34" s="47" t="str">
        <f>$A$11</f>
        <v>Paikkakunta 2</v>
      </c>
      <c r="B34" s="38"/>
      <c r="C34" s="39"/>
      <c r="D34" s="40"/>
      <c r="E34" s="40"/>
      <c r="F34" s="40"/>
      <c r="G34" s="41">
        <f t="shared" ref="G34:G35" si="30">C34+D34+E34+F34</f>
        <v>0</v>
      </c>
      <c r="H34" s="39"/>
      <c r="I34" s="40"/>
      <c r="J34" s="40"/>
      <c r="K34" s="40"/>
      <c r="L34" s="41">
        <f t="shared" ref="L34:L35" si="31">H34+I34+J34+K34</f>
        <v>0</v>
      </c>
      <c r="M34" s="42"/>
      <c r="N34" s="43"/>
      <c r="O34" s="43"/>
      <c r="P34" s="43"/>
      <c r="Q34" s="44">
        <f t="shared" ref="Q34:Q35" si="32">M34+N34+O34+P34</f>
        <v>0</v>
      </c>
      <c r="R34" s="45">
        <f t="shared" ref="R34:R35" si="33">B34</f>
        <v>0</v>
      </c>
      <c r="S34" s="48">
        <f t="shared" ref="S34:S35" si="34">R34-C34-H34+M34</f>
        <v>0</v>
      </c>
      <c r="T34" s="48">
        <f t="shared" si="29"/>
        <v>0</v>
      </c>
      <c r="U34" s="48">
        <f t="shared" si="29"/>
        <v>0</v>
      </c>
      <c r="V34" s="48">
        <f t="shared" si="29"/>
        <v>0</v>
      </c>
      <c r="W34" s="46">
        <f t="shared" si="8"/>
        <v>0</v>
      </c>
    </row>
    <row r="35" spans="1:23">
      <c r="A35" s="37" t="str">
        <f>$A$12</f>
        <v>Paikkakunta 3</v>
      </c>
      <c r="B35" s="38"/>
      <c r="C35" s="39"/>
      <c r="D35" s="40"/>
      <c r="E35" s="40"/>
      <c r="F35" s="40"/>
      <c r="G35" s="41">
        <f t="shared" si="30"/>
        <v>0</v>
      </c>
      <c r="H35" s="39"/>
      <c r="I35" s="40"/>
      <c r="J35" s="40"/>
      <c r="K35" s="40"/>
      <c r="L35" s="41">
        <f t="shared" si="31"/>
        <v>0</v>
      </c>
      <c r="M35" s="42"/>
      <c r="N35" s="43"/>
      <c r="O35" s="43"/>
      <c r="P35" s="43"/>
      <c r="Q35" s="44">
        <f t="shared" si="32"/>
        <v>0</v>
      </c>
      <c r="R35" s="45">
        <f t="shared" si="33"/>
        <v>0</v>
      </c>
      <c r="S35" s="48">
        <f t="shared" si="34"/>
        <v>0</v>
      </c>
      <c r="T35" s="48">
        <f t="shared" si="29"/>
        <v>0</v>
      </c>
      <c r="U35" s="48">
        <f t="shared" si="29"/>
        <v>0</v>
      </c>
      <c r="V35" s="48">
        <f t="shared" si="29"/>
        <v>0</v>
      </c>
      <c r="W35" s="46">
        <f t="shared" si="8"/>
        <v>0</v>
      </c>
    </row>
    <row r="36" spans="1:23">
      <c r="A36" s="30" t="s">
        <v>27</v>
      </c>
      <c r="B36" s="30">
        <f>Hallintopalvelut!B36+Erikoistumisyksiköt!B36</f>
        <v>16.3</v>
      </c>
      <c r="C36" s="31">
        <f>Hallintopalvelut!C36+Erikoistumisyksiköt!C36</f>
        <v>0</v>
      </c>
      <c r="D36" s="32">
        <f>Hallintopalvelut!D36+Erikoistumisyksiköt!D36</f>
        <v>0.6</v>
      </c>
      <c r="E36" s="32">
        <f>Hallintopalvelut!E36+Erikoistumisyksiköt!E36</f>
        <v>0.75</v>
      </c>
      <c r="F36" s="32">
        <f>Hallintopalvelut!F36+Erikoistumisyksiköt!F36</f>
        <v>0.67</v>
      </c>
      <c r="G36" s="33">
        <f>SUM(C36:F36)</f>
        <v>2.02</v>
      </c>
      <c r="H36" s="31">
        <f>Hallintopalvelut!H36+Erikoistumisyksiköt!H36</f>
        <v>0.25</v>
      </c>
      <c r="I36" s="32">
        <f>Hallintopalvelut!I36+Erikoistumisyksiköt!I36</f>
        <v>0.25</v>
      </c>
      <c r="J36" s="32">
        <f>Hallintopalvelut!J36+Erikoistumisyksiköt!J36</f>
        <v>0</v>
      </c>
      <c r="K36" s="32">
        <f>Hallintopalvelut!K36+Erikoistumisyksiköt!K36</f>
        <v>0</v>
      </c>
      <c r="L36" s="33">
        <f>SUM(H36:K36)</f>
        <v>0.5</v>
      </c>
      <c r="M36" s="34">
        <f>M37+M38+M39</f>
        <v>0</v>
      </c>
      <c r="N36" s="35">
        <f t="shared" ref="N36:Q36" si="35">N37+N38+N39</f>
        <v>0</v>
      </c>
      <c r="O36" s="35">
        <f t="shared" si="35"/>
        <v>0</v>
      </c>
      <c r="P36" s="35">
        <f t="shared" si="35"/>
        <v>0</v>
      </c>
      <c r="Q36" s="36">
        <f t="shared" si="35"/>
        <v>0</v>
      </c>
      <c r="R36" s="31">
        <f>B36</f>
        <v>16.3</v>
      </c>
      <c r="S36" s="32">
        <f>R36-C36-H36+M36</f>
        <v>16.05</v>
      </c>
      <c r="T36" s="32">
        <f t="shared" si="29"/>
        <v>15.200000000000001</v>
      </c>
      <c r="U36" s="32">
        <f t="shared" si="29"/>
        <v>14.450000000000001</v>
      </c>
      <c r="V36" s="32">
        <f t="shared" si="29"/>
        <v>13.780000000000001</v>
      </c>
      <c r="W36" s="33">
        <f>V36-R36</f>
        <v>-2.5199999999999996</v>
      </c>
    </row>
    <row r="37" spans="1:23">
      <c r="A37" s="47" t="str">
        <f>$A$10</f>
        <v>Paikkakunta 1</v>
      </c>
      <c r="B37" s="38"/>
      <c r="C37" s="39"/>
      <c r="D37" s="40"/>
      <c r="E37" s="40"/>
      <c r="F37" s="40"/>
      <c r="G37" s="41">
        <f>C37+D37+E37+F37</f>
        <v>0</v>
      </c>
      <c r="H37" s="39"/>
      <c r="I37" s="40"/>
      <c r="J37" s="40"/>
      <c r="K37" s="40"/>
      <c r="L37" s="41">
        <f>H37+I37+J37+K37</f>
        <v>0</v>
      </c>
      <c r="M37" s="42"/>
      <c r="N37" s="43"/>
      <c r="O37" s="43"/>
      <c r="P37" s="43"/>
      <c r="Q37" s="44">
        <f>M37+N37+O37+P37</f>
        <v>0</v>
      </c>
      <c r="R37" s="45">
        <f>B37</f>
        <v>0</v>
      </c>
      <c r="S37" s="48">
        <f>R37-C37-H37+M37</f>
        <v>0</v>
      </c>
      <c r="T37" s="48">
        <f t="shared" si="29"/>
        <v>0</v>
      </c>
      <c r="U37" s="48">
        <f t="shared" si="29"/>
        <v>0</v>
      </c>
      <c r="V37" s="48">
        <f t="shared" si="29"/>
        <v>0</v>
      </c>
      <c r="W37" s="46">
        <f t="shared" si="8"/>
        <v>0</v>
      </c>
    </row>
    <row r="38" spans="1:23">
      <c r="A38" s="47" t="str">
        <f>$A$11</f>
        <v>Paikkakunta 2</v>
      </c>
      <c r="B38" s="38"/>
      <c r="C38" s="39"/>
      <c r="D38" s="40"/>
      <c r="E38" s="40"/>
      <c r="F38" s="40"/>
      <c r="G38" s="41">
        <f t="shared" ref="G38:G39" si="36">C38+D38+E38+F38</f>
        <v>0</v>
      </c>
      <c r="H38" s="39"/>
      <c r="I38" s="40"/>
      <c r="J38" s="40"/>
      <c r="K38" s="40"/>
      <c r="L38" s="41">
        <f t="shared" ref="L38:L39" si="37">H38+I38+J38+K38</f>
        <v>0</v>
      </c>
      <c r="M38" s="42"/>
      <c r="N38" s="43"/>
      <c r="O38" s="43"/>
      <c r="P38" s="43"/>
      <c r="Q38" s="44">
        <f t="shared" ref="Q38:Q39" si="38">M38+N38+O38+P38</f>
        <v>0</v>
      </c>
      <c r="R38" s="45">
        <f t="shared" ref="R38:R39" si="39">B38</f>
        <v>0</v>
      </c>
      <c r="S38" s="48">
        <f t="shared" ref="S38:S39" si="40">R38-C38-H38+M38</f>
        <v>0</v>
      </c>
      <c r="T38" s="48">
        <f t="shared" si="29"/>
        <v>0</v>
      </c>
      <c r="U38" s="48">
        <f t="shared" si="29"/>
        <v>0</v>
      </c>
      <c r="V38" s="48">
        <f t="shared" si="29"/>
        <v>0</v>
      </c>
      <c r="W38" s="46">
        <f t="shared" si="8"/>
        <v>0</v>
      </c>
    </row>
    <row r="39" spans="1:23">
      <c r="A39" s="37" t="str">
        <f>$A$12</f>
        <v>Paikkakunta 3</v>
      </c>
      <c r="B39" s="38"/>
      <c r="C39" s="39"/>
      <c r="D39" s="40"/>
      <c r="E39" s="40"/>
      <c r="F39" s="40"/>
      <c r="G39" s="41">
        <f t="shared" si="36"/>
        <v>0</v>
      </c>
      <c r="H39" s="39"/>
      <c r="I39" s="40"/>
      <c r="J39" s="40"/>
      <c r="K39" s="40"/>
      <c r="L39" s="41">
        <f t="shared" si="37"/>
        <v>0</v>
      </c>
      <c r="M39" s="42"/>
      <c r="N39" s="43"/>
      <c r="O39" s="43"/>
      <c r="P39" s="43"/>
      <c r="Q39" s="44">
        <f t="shared" si="38"/>
        <v>0</v>
      </c>
      <c r="R39" s="45">
        <f t="shared" si="39"/>
        <v>0</v>
      </c>
      <c r="S39" s="48">
        <f t="shared" si="40"/>
        <v>0</v>
      </c>
      <c r="T39" s="48">
        <f t="shared" si="29"/>
        <v>0</v>
      </c>
      <c r="U39" s="48">
        <f t="shared" si="29"/>
        <v>0</v>
      </c>
      <c r="V39" s="48">
        <f t="shared" si="29"/>
        <v>0</v>
      </c>
      <c r="W39" s="46">
        <f t="shared" si="8"/>
        <v>0</v>
      </c>
    </row>
    <row r="40" spans="1:23">
      <c r="A40" s="30" t="s">
        <v>28</v>
      </c>
      <c r="B40" s="30">
        <f>Hallintopalvelut!B40+Erikoistumisyksiköt!B40</f>
        <v>23.67</v>
      </c>
      <c r="C40" s="31">
        <f>Hallintopalvelut!C40+Erikoistumisyksiköt!C40</f>
        <v>2.09</v>
      </c>
      <c r="D40" s="32">
        <f>Hallintopalvelut!D40+Erikoistumisyksiköt!D40</f>
        <v>2.25</v>
      </c>
      <c r="E40" s="32">
        <f>Hallintopalvelut!E40+Erikoistumisyksiköt!E40</f>
        <v>0.75</v>
      </c>
      <c r="F40" s="32">
        <f>Hallintopalvelut!F40+Erikoistumisyksiköt!F40</f>
        <v>2</v>
      </c>
      <c r="G40" s="33">
        <f>SUM(C40:F40)</f>
        <v>7.09</v>
      </c>
      <c r="H40" s="31">
        <f>Hallintopalvelut!H40+Erikoistumisyksiköt!H40</f>
        <v>1.4</v>
      </c>
      <c r="I40" s="32">
        <f>Hallintopalvelut!I40+Erikoistumisyksiköt!I40</f>
        <v>0</v>
      </c>
      <c r="J40" s="32">
        <f>Hallintopalvelut!J40+Erikoistumisyksiköt!J40</f>
        <v>0</v>
      </c>
      <c r="K40" s="32">
        <f>Hallintopalvelut!K40+Erikoistumisyksiköt!K40</f>
        <v>0</v>
      </c>
      <c r="L40" s="33">
        <f>SUM(H40:K40)</f>
        <v>1.4</v>
      </c>
      <c r="M40" s="34">
        <f>M41+M42+M43</f>
        <v>0</v>
      </c>
      <c r="N40" s="35">
        <f t="shared" ref="N40:Q40" si="41">N41+N42+N43</f>
        <v>0</v>
      </c>
      <c r="O40" s="35">
        <f t="shared" si="41"/>
        <v>0</v>
      </c>
      <c r="P40" s="35">
        <f t="shared" si="41"/>
        <v>0</v>
      </c>
      <c r="Q40" s="36">
        <f t="shared" si="41"/>
        <v>0</v>
      </c>
      <c r="R40" s="31">
        <f>B40</f>
        <v>23.67</v>
      </c>
      <c r="S40" s="32">
        <f>R40-C40-H40+M40</f>
        <v>20.180000000000003</v>
      </c>
      <c r="T40" s="32">
        <f t="shared" si="29"/>
        <v>17.930000000000003</v>
      </c>
      <c r="U40" s="32">
        <f t="shared" si="29"/>
        <v>17.180000000000003</v>
      </c>
      <c r="V40" s="32">
        <f t="shared" si="29"/>
        <v>15.180000000000003</v>
      </c>
      <c r="W40" s="33">
        <f>V40-R40</f>
        <v>-8.4899999999999984</v>
      </c>
    </row>
    <row r="41" spans="1:23">
      <c r="A41" s="47" t="str">
        <f>$A$10</f>
        <v>Paikkakunta 1</v>
      </c>
      <c r="B41" s="38"/>
      <c r="C41" s="39"/>
      <c r="D41" s="40"/>
      <c r="E41" s="40"/>
      <c r="F41" s="40"/>
      <c r="G41" s="41">
        <f>C41+D41+E41+F41</f>
        <v>0</v>
      </c>
      <c r="H41" s="39"/>
      <c r="I41" s="40"/>
      <c r="J41" s="40"/>
      <c r="K41" s="40"/>
      <c r="L41" s="41">
        <f>H41+I41+J41+K41</f>
        <v>0</v>
      </c>
      <c r="M41" s="42"/>
      <c r="N41" s="43"/>
      <c r="O41" s="43"/>
      <c r="P41" s="43"/>
      <c r="Q41" s="44">
        <f>M41+N41+O41+P41</f>
        <v>0</v>
      </c>
      <c r="R41" s="45">
        <f>B41</f>
        <v>0</v>
      </c>
      <c r="S41" s="48">
        <f>R41-C41-H41+M41</f>
        <v>0</v>
      </c>
      <c r="T41" s="48">
        <f t="shared" si="29"/>
        <v>0</v>
      </c>
      <c r="U41" s="48">
        <f t="shared" si="29"/>
        <v>0</v>
      </c>
      <c r="V41" s="48">
        <f t="shared" si="29"/>
        <v>0</v>
      </c>
      <c r="W41" s="46">
        <f t="shared" si="8"/>
        <v>0</v>
      </c>
    </row>
    <row r="42" spans="1:23">
      <c r="A42" s="47" t="str">
        <f>$A$11</f>
        <v>Paikkakunta 2</v>
      </c>
      <c r="B42" s="38"/>
      <c r="C42" s="39"/>
      <c r="D42" s="40"/>
      <c r="E42" s="40"/>
      <c r="F42" s="40"/>
      <c r="G42" s="41">
        <f t="shared" ref="G42:G43" si="42">C42+D42+E42+F42</f>
        <v>0</v>
      </c>
      <c r="H42" s="39"/>
      <c r="I42" s="40"/>
      <c r="J42" s="40"/>
      <c r="K42" s="40"/>
      <c r="L42" s="41">
        <f t="shared" ref="L42:L43" si="43">H42+I42+J42+K42</f>
        <v>0</v>
      </c>
      <c r="M42" s="42"/>
      <c r="N42" s="43"/>
      <c r="O42" s="43"/>
      <c r="P42" s="43"/>
      <c r="Q42" s="44">
        <f t="shared" ref="Q42:Q43" si="44">M42+N42+O42+P42</f>
        <v>0</v>
      </c>
      <c r="R42" s="45">
        <f t="shared" ref="R42:R43" si="45">B42</f>
        <v>0</v>
      </c>
      <c r="S42" s="48">
        <f t="shared" ref="S42:S43" si="46">R42-C42-H42+M42</f>
        <v>0</v>
      </c>
      <c r="T42" s="48">
        <f t="shared" si="29"/>
        <v>0</v>
      </c>
      <c r="U42" s="48">
        <f t="shared" si="29"/>
        <v>0</v>
      </c>
      <c r="V42" s="48">
        <f t="shared" si="29"/>
        <v>0</v>
      </c>
      <c r="W42" s="46">
        <f t="shared" si="8"/>
        <v>0</v>
      </c>
    </row>
    <row r="43" spans="1:23">
      <c r="A43" s="37" t="str">
        <f>$A$12</f>
        <v>Paikkakunta 3</v>
      </c>
      <c r="B43" s="38"/>
      <c r="C43" s="39"/>
      <c r="D43" s="40"/>
      <c r="E43" s="40"/>
      <c r="F43" s="40"/>
      <c r="G43" s="41">
        <f t="shared" si="42"/>
        <v>0</v>
      </c>
      <c r="H43" s="39"/>
      <c r="I43" s="40"/>
      <c r="J43" s="40"/>
      <c r="K43" s="40"/>
      <c r="L43" s="41">
        <f t="shared" si="43"/>
        <v>0</v>
      </c>
      <c r="M43" s="42"/>
      <c r="N43" s="43"/>
      <c r="O43" s="43"/>
      <c r="P43" s="43"/>
      <c r="Q43" s="44">
        <f t="shared" si="44"/>
        <v>0</v>
      </c>
      <c r="R43" s="45">
        <f t="shared" si="45"/>
        <v>0</v>
      </c>
      <c r="S43" s="48">
        <f t="shared" si="46"/>
        <v>0</v>
      </c>
      <c r="T43" s="48">
        <f t="shared" si="29"/>
        <v>0</v>
      </c>
      <c r="U43" s="48">
        <f t="shared" si="29"/>
        <v>0</v>
      </c>
      <c r="V43" s="48">
        <f t="shared" si="29"/>
        <v>0</v>
      </c>
      <c r="W43" s="46">
        <f t="shared" si="8"/>
        <v>0</v>
      </c>
    </row>
    <row r="44" spans="1:23">
      <c r="A44" s="30" t="s">
        <v>29</v>
      </c>
      <c r="B44" s="30">
        <f>Hallintopalvelut!B44+Erikoistumisyksiköt!B44</f>
        <v>14.73</v>
      </c>
      <c r="C44" s="31">
        <f>Hallintopalvelut!C44+Erikoistumisyksiköt!C44</f>
        <v>1.25</v>
      </c>
      <c r="D44" s="32">
        <f>Hallintopalvelut!D44+Erikoistumisyksiköt!D44</f>
        <v>0.75</v>
      </c>
      <c r="E44" s="32">
        <f>Hallintopalvelut!E44+Erikoistumisyksiköt!E44</f>
        <v>3.1</v>
      </c>
      <c r="F44" s="32">
        <f>Hallintopalvelut!F44+Erikoistumisyksiköt!F44</f>
        <v>0</v>
      </c>
      <c r="G44" s="33">
        <f>SUM(C44:F44)</f>
        <v>5.0999999999999996</v>
      </c>
      <c r="H44" s="31">
        <f>Hallintopalvelut!H44+Erikoistumisyksiköt!H44</f>
        <v>0</v>
      </c>
      <c r="I44" s="32">
        <f>Hallintopalvelut!I44+Erikoistumisyksiköt!I44</f>
        <v>0</v>
      </c>
      <c r="J44" s="32">
        <f>Hallintopalvelut!J44+Erikoistumisyksiköt!J44</f>
        <v>0</v>
      </c>
      <c r="K44" s="32">
        <f>Hallintopalvelut!K44+Erikoistumisyksiköt!K44</f>
        <v>0</v>
      </c>
      <c r="L44" s="33">
        <f>SUM(H44:K44)</f>
        <v>0</v>
      </c>
      <c r="M44" s="34">
        <f>M45+M46+M47</f>
        <v>0</v>
      </c>
      <c r="N44" s="35">
        <f t="shared" ref="N44:Q44" si="47">N45+N46+N47</f>
        <v>0</v>
      </c>
      <c r="O44" s="35">
        <f t="shared" si="47"/>
        <v>0</v>
      </c>
      <c r="P44" s="35">
        <f t="shared" si="47"/>
        <v>0</v>
      </c>
      <c r="Q44" s="36">
        <f t="shared" si="47"/>
        <v>0</v>
      </c>
      <c r="R44" s="31">
        <f>B44</f>
        <v>14.73</v>
      </c>
      <c r="S44" s="32">
        <f>R44-C44-H44+M44</f>
        <v>13.48</v>
      </c>
      <c r="T44" s="32">
        <f t="shared" si="29"/>
        <v>12.73</v>
      </c>
      <c r="U44" s="32">
        <f t="shared" si="29"/>
        <v>9.6300000000000008</v>
      </c>
      <c r="V44" s="32">
        <f t="shared" si="29"/>
        <v>9.6300000000000008</v>
      </c>
      <c r="W44" s="33">
        <f>V44-R44</f>
        <v>-5.0999999999999996</v>
      </c>
    </row>
    <row r="45" spans="1:23">
      <c r="A45" s="47" t="str">
        <f>$A$10</f>
        <v>Paikkakunta 1</v>
      </c>
      <c r="B45" s="38"/>
      <c r="C45" s="39"/>
      <c r="D45" s="40"/>
      <c r="E45" s="40"/>
      <c r="F45" s="40"/>
      <c r="G45" s="41">
        <f>C45+D45+E45+F45</f>
        <v>0</v>
      </c>
      <c r="H45" s="39"/>
      <c r="I45" s="40"/>
      <c r="J45" s="40"/>
      <c r="K45" s="40"/>
      <c r="L45" s="41">
        <f>H45+I45+J45+K45</f>
        <v>0</v>
      </c>
      <c r="M45" s="42"/>
      <c r="N45" s="43"/>
      <c r="O45" s="43"/>
      <c r="P45" s="43"/>
      <c r="Q45" s="44">
        <f>M45+N45+O45+P45</f>
        <v>0</v>
      </c>
      <c r="R45" s="45">
        <f>B45</f>
        <v>0</v>
      </c>
      <c r="S45" s="48">
        <f>R45-C45-H45+M45</f>
        <v>0</v>
      </c>
      <c r="T45" s="48">
        <f t="shared" si="29"/>
        <v>0</v>
      </c>
      <c r="U45" s="48">
        <f t="shared" si="29"/>
        <v>0</v>
      </c>
      <c r="V45" s="48">
        <f t="shared" si="29"/>
        <v>0</v>
      </c>
      <c r="W45" s="46">
        <f t="shared" si="8"/>
        <v>0</v>
      </c>
    </row>
    <row r="46" spans="1:23">
      <c r="A46" s="47" t="str">
        <f>$A$11</f>
        <v>Paikkakunta 2</v>
      </c>
      <c r="B46" s="38"/>
      <c r="C46" s="39"/>
      <c r="D46" s="40"/>
      <c r="E46" s="40"/>
      <c r="F46" s="40"/>
      <c r="G46" s="41">
        <f t="shared" ref="G46:G47" si="48">C46+D46+E46+F46</f>
        <v>0</v>
      </c>
      <c r="H46" s="39"/>
      <c r="I46" s="40"/>
      <c r="J46" s="40"/>
      <c r="K46" s="40"/>
      <c r="L46" s="41">
        <f t="shared" ref="L46:L47" si="49">H46+I46+J46+K46</f>
        <v>0</v>
      </c>
      <c r="M46" s="42"/>
      <c r="N46" s="43"/>
      <c r="O46" s="43"/>
      <c r="P46" s="43"/>
      <c r="Q46" s="44">
        <f t="shared" ref="Q46:Q47" si="50">M46+N46+O46+P46</f>
        <v>0</v>
      </c>
      <c r="R46" s="45">
        <f t="shared" ref="R46:R47" si="51">B46</f>
        <v>0</v>
      </c>
      <c r="S46" s="48">
        <f t="shared" ref="S46:S47" si="52">R46-C46-H46+M46</f>
        <v>0</v>
      </c>
      <c r="T46" s="48">
        <f t="shared" si="29"/>
        <v>0</v>
      </c>
      <c r="U46" s="48">
        <f t="shared" si="29"/>
        <v>0</v>
      </c>
      <c r="V46" s="48">
        <f t="shared" si="29"/>
        <v>0</v>
      </c>
      <c r="W46" s="46">
        <f t="shared" si="8"/>
        <v>0</v>
      </c>
    </row>
    <row r="47" spans="1:23">
      <c r="A47" s="37" t="str">
        <f>$A$12</f>
        <v>Paikkakunta 3</v>
      </c>
      <c r="B47" s="38"/>
      <c r="C47" s="39"/>
      <c r="D47" s="40"/>
      <c r="E47" s="40"/>
      <c r="F47" s="40"/>
      <c r="G47" s="41">
        <f t="shared" si="48"/>
        <v>0</v>
      </c>
      <c r="H47" s="39"/>
      <c r="I47" s="40"/>
      <c r="J47" s="40"/>
      <c r="K47" s="40"/>
      <c r="L47" s="41">
        <f t="shared" si="49"/>
        <v>0</v>
      </c>
      <c r="M47" s="42"/>
      <c r="N47" s="43"/>
      <c r="O47" s="43"/>
      <c r="P47" s="43"/>
      <c r="Q47" s="44">
        <f t="shared" si="50"/>
        <v>0</v>
      </c>
      <c r="R47" s="45">
        <f t="shared" si="51"/>
        <v>0</v>
      </c>
      <c r="S47" s="48">
        <f t="shared" si="52"/>
        <v>0</v>
      </c>
      <c r="T47" s="48">
        <f t="shared" si="29"/>
        <v>0</v>
      </c>
      <c r="U47" s="48">
        <f t="shared" si="29"/>
        <v>0</v>
      </c>
      <c r="V47" s="48">
        <f t="shared" si="29"/>
        <v>0</v>
      </c>
      <c r="W47" s="46">
        <f t="shared" si="8"/>
        <v>0</v>
      </c>
    </row>
    <row r="48" spans="1:23">
      <c r="A48" s="30" t="s">
        <v>30</v>
      </c>
      <c r="B48" s="30">
        <f>Hallintopalvelut!B48+Erikoistumisyksiköt!B48</f>
        <v>13.83</v>
      </c>
      <c r="C48" s="31">
        <f>Hallintopalvelut!C48+Erikoistumisyksiköt!C48</f>
        <v>0</v>
      </c>
      <c r="D48" s="32">
        <f>Hallintopalvelut!D48+Erikoistumisyksiköt!D48</f>
        <v>0</v>
      </c>
      <c r="E48" s="32">
        <f>Hallintopalvelut!E48+Erikoistumisyksiköt!E48</f>
        <v>0</v>
      </c>
      <c r="F48" s="32">
        <f>Hallintopalvelut!F48+Erikoistumisyksiköt!F48</f>
        <v>0</v>
      </c>
      <c r="G48" s="33">
        <f>SUM(C48:F48)</f>
        <v>0</v>
      </c>
      <c r="H48" s="31">
        <f>Hallintopalvelut!H48+Erikoistumisyksiköt!H48</f>
        <v>0</v>
      </c>
      <c r="I48" s="32">
        <f>Hallintopalvelut!I48+Erikoistumisyksiköt!I48</f>
        <v>0.75</v>
      </c>
      <c r="J48" s="32">
        <f>Hallintopalvelut!J48+Erikoistumisyksiköt!J48</f>
        <v>2</v>
      </c>
      <c r="K48" s="32">
        <f>Hallintopalvelut!K48+Erikoistumisyksiköt!K48</f>
        <v>0</v>
      </c>
      <c r="L48" s="33">
        <f>SUM(H48:K48)</f>
        <v>2.75</v>
      </c>
      <c r="M48" s="34">
        <f>M49+M50+M51</f>
        <v>0</v>
      </c>
      <c r="N48" s="35">
        <f t="shared" ref="N48:Q48" si="53">N49+N50+N51</f>
        <v>0</v>
      </c>
      <c r="O48" s="35">
        <f t="shared" si="53"/>
        <v>0</v>
      </c>
      <c r="P48" s="35">
        <f t="shared" si="53"/>
        <v>0</v>
      </c>
      <c r="Q48" s="36">
        <f t="shared" si="53"/>
        <v>0</v>
      </c>
      <c r="R48" s="31">
        <f>B48</f>
        <v>13.83</v>
      </c>
      <c r="S48" s="32">
        <f>R48-C48-H48+M48</f>
        <v>13.83</v>
      </c>
      <c r="T48" s="32">
        <f t="shared" ref="T48:V59" si="54">S48-D48-I48+N48</f>
        <v>13.08</v>
      </c>
      <c r="U48" s="32">
        <f t="shared" si="54"/>
        <v>11.08</v>
      </c>
      <c r="V48" s="32">
        <f t="shared" si="54"/>
        <v>11.08</v>
      </c>
      <c r="W48" s="33">
        <f>V48-R48</f>
        <v>-2.75</v>
      </c>
    </row>
    <row r="49" spans="1:23">
      <c r="A49" s="47" t="str">
        <f>$A$10</f>
        <v>Paikkakunta 1</v>
      </c>
      <c r="B49" s="38"/>
      <c r="C49" s="39"/>
      <c r="D49" s="40"/>
      <c r="E49" s="40"/>
      <c r="F49" s="40"/>
      <c r="G49" s="41">
        <f>C49+D49+E49+F49</f>
        <v>0</v>
      </c>
      <c r="H49" s="39"/>
      <c r="I49" s="40"/>
      <c r="J49" s="40"/>
      <c r="K49" s="40"/>
      <c r="L49" s="41">
        <f>H49+I49+J49+K49</f>
        <v>0</v>
      </c>
      <c r="M49" s="42"/>
      <c r="N49" s="43"/>
      <c r="O49" s="43"/>
      <c r="P49" s="43"/>
      <c r="Q49" s="44">
        <f>M49+N49+O49+P49</f>
        <v>0</v>
      </c>
      <c r="R49" s="45">
        <f>B49</f>
        <v>0</v>
      </c>
      <c r="S49" s="48">
        <f>R49-C49-H49+M49</f>
        <v>0</v>
      </c>
      <c r="T49" s="48">
        <f t="shared" si="54"/>
        <v>0</v>
      </c>
      <c r="U49" s="48">
        <f t="shared" si="54"/>
        <v>0</v>
      </c>
      <c r="V49" s="48">
        <f t="shared" si="54"/>
        <v>0</v>
      </c>
      <c r="W49" s="46">
        <f t="shared" ref="W49:W51" si="55">V49-R49</f>
        <v>0</v>
      </c>
    </row>
    <row r="50" spans="1:23">
      <c r="A50" s="47" t="str">
        <f>$A$11</f>
        <v>Paikkakunta 2</v>
      </c>
      <c r="B50" s="38"/>
      <c r="C50" s="39"/>
      <c r="D50" s="40"/>
      <c r="E50" s="40"/>
      <c r="F50" s="40"/>
      <c r="G50" s="41">
        <f t="shared" ref="G50:G51" si="56">C50+D50+E50+F50</f>
        <v>0</v>
      </c>
      <c r="H50" s="39"/>
      <c r="I50" s="40"/>
      <c r="J50" s="40"/>
      <c r="K50" s="40"/>
      <c r="L50" s="41">
        <f t="shared" ref="L50:L51" si="57">H50+I50+J50+K50</f>
        <v>0</v>
      </c>
      <c r="M50" s="42"/>
      <c r="N50" s="43"/>
      <c r="O50" s="43"/>
      <c r="P50" s="43"/>
      <c r="Q50" s="44">
        <f t="shared" ref="Q50:Q51" si="58">M50+N50+O50+P50</f>
        <v>0</v>
      </c>
      <c r="R50" s="45">
        <f t="shared" ref="R50:R51" si="59">B50</f>
        <v>0</v>
      </c>
      <c r="S50" s="48">
        <f t="shared" ref="S50:S51" si="60">R50-C50-H50+M50</f>
        <v>0</v>
      </c>
      <c r="T50" s="48">
        <f t="shared" si="54"/>
        <v>0</v>
      </c>
      <c r="U50" s="48">
        <f t="shared" si="54"/>
        <v>0</v>
      </c>
      <c r="V50" s="48">
        <f t="shared" si="54"/>
        <v>0</v>
      </c>
      <c r="W50" s="46">
        <f t="shared" si="55"/>
        <v>0</v>
      </c>
    </row>
    <row r="51" spans="1:23">
      <c r="A51" s="37" t="str">
        <f>$A$12</f>
        <v>Paikkakunta 3</v>
      </c>
      <c r="B51" s="38"/>
      <c r="C51" s="39"/>
      <c r="D51" s="40"/>
      <c r="E51" s="40"/>
      <c r="F51" s="40"/>
      <c r="G51" s="41">
        <f t="shared" si="56"/>
        <v>0</v>
      </c>
      <c r="H51" s="39"/>
      <c r="I51" s="40"/>
      <c r="J51" s="40"/>
      <c r="K51" s="40"/>
      <c r="L51" s="41">
        <f t="shared" si="57"/>
        <v>0</v>
      </c>
      <c r="M51" s="42"/>
      <c r="N51" s="43"/>
      <c r="O51" s="43"/>
      <c r="P51" s="43"/>
      <c r="Q51" s="44">
        <f t="shared" si="58"/>
        <v>0</v>
      </c>
      <c r="R51" s="45">
        <f t="shared" si="59"/>
        <v>0</v>
      </c>
      <c r="S51" s="48">
        <f t="shared" si="60"/>
        <v>0</v>
      </c>
      <c r="T51" s="48">
        <f t="shared" si="54"/>
        <v>0</v>
      </c>
      <c r="U51" s="48">
        <f t="shared" si="54"/>
        <v>0</v>
      </c>
      <c r="V51" s="48">
        <f t="shared" si="54"/>
        <v>0</v>
      </c>
      <c r="W51" s="46">
        <f t="shared" si="55"/>
        <v>0</v>
      </c>
    </row>
    <row r="52" spans="1:23">
      <c r="A52" s="49" t="s">
        <v>31</v>
      </c>
      <c r="B52" s="30">
        <f>Erikoistumisyksiköt!B52</f>
        <v>3.5</v>
      </c>
      <c r="C52" s="31">
        <f>Erikoistumisyksiköt!C52</f>
        <v>0</v>
      </c>
      <c r="D52" s="32">
        <f>Erikoistumisyksiköt!D52</f>
        <v>0</v>
      </c>
      <c r="E52" s="32">
        <f>Erikoistumisyksiköt!E52</f>
        <v>0</v>
      </c>
      <c r="F52" s="32">
        <f>Erikoistumisyksiköt!F52</f>
        <v>0</v>
      </c>
      <c r="G52" s="33">
        <f>SUM(C52:F52)</f>
        <v>0</v>
      </c>
      <c r="H52" s="31">
        <f>+Erikoistumisyksiköt!H52</f>
        <v>0.8</v>
      </c>
      <c r="I52" s="32">
        <f>+Erikoistumisyksiköt!I52</f>
        <v>0.2</v>
      </c>
      <c r="J52" s="32">
        <f>+Erikoistumisyksiköt!J52</f>
        <v>0</v>
      </c>
      <c r="K52" s="32">
        <f>+Erikoistumisyksiköt!K52</f>
        <v>0</v>
      </c>
      <c r="L52" s="33">
        <f>SUM(H52:K52)</f>
        <v>1</v>
      </c>
      <c r="M52" s="34">
        <f>M53+M54+M55</f>
        <v>0</v>
      </c>
      <c r="N52" s="35">
        <f t="shared" ref="N52:Q52" si="61">N53+N54+N55</f>
        <v>0</v>
      </c>
      <c r="O52" s="35">
        <f t="shared" si="61"/>
        <v>0</v>
      </c>
      <c r="P52" s="35">
        <f t="shared" si="61"/>
        <v>0</v>
      </c>
      <c r="Q52" s="36">
        <f t="shared" si="61"/>
        <v>0</v>
      </c>
      <c r="R52" s="31">
        <f>B52</f>
        <v>3.5</v>
      </c>
      <c r="S52" s="32">
        <f>R52-C52-H52+M52</f>
        <v>2.7</v>
      </c>
      <c r="T52" s="32">
        <f t="shared" si="54"/>
        <v>2.5</v>
      </c>
      <c r="U52" s="32">
        <f t="shared" si="54"/>
        <v>2.5</v>
      </c>
      <c r="V52" s="32">
        <f t="shared" si="54"/>
        <v>2.5</v>
      </c>
      <c r="W52" s="33">
        <f>V52-R52</f>
        <v>-1</v>
      </c>
    </row>
    <row r="53" spans="1:23">
      <c r="A53" s="47" t="str">
        <f>$A$10</f>
        <v>Paikkakunta 1</v>
      </c>
      <c r="B53" s="38"/>
      <c r="C53" s="39"/>
      <c r="D53" s="40"/>
      <c r="E53" s="40"/>
      <c r="F53" s="40"/>
      <c r="G53" s="41">
        <f>C53+D53+E53+F53</f>
        <v>0</v>
      </c>
      <c r="H53" s="39"/>
      <c r="I53" s="40"/>
      <c r="J53" s="40"/>
      <c r="K53" s="40"/>
      <c r="L53" s="41">
        <f>H53+I53+J53+K53</f>
        <v>0</v>
      </c>
      <c r="M53" s="42"/>
      <c r="N53" s="43"/>
      <c r="O53" s="43"/>
      <c r="P53" s="43"/>
      <c r="Q53" s="44">
        <f>M53+N53+O53+P53</f>
        <v>0</v>
      </c>
      <c r="R53" s="45">
        <f>B53</f>
        <v>0</v>
      </c>
      <c r="S53" s="48">
        <f>R53-C53-H53+M53</f>
        <v>0</v>
      </c>
      <c r="T53" s="48">
        <f t="shared" si="54"/>
        <v>0</v>
      </c>
      <c r="U53" s="48">
        <f t="shared" si="54"/>
        <v>0</v>
      </c>
      <c r="V53" s="48">
        <f t="shared" si="54"/>
        <v>0</v>
      </c>
      <c r="W53" s="46">
        <f t="shared" si="8"/>
        <v>0</v>
      </c>
    </row>
    <row r="54" spans="1:23">
      <c r="A54" s="47" t="str">
        <f>$A$11</f>
        <v>Paikkakunta 2</v>
      </c>
      <c r="B54" s="38"/>
      <c r="C54" s="39"/>
      <c r="D54" s="40"/>
      <c r="E54" s="40"/>
      <c r="F54" s="40"/>
      <c r="G54" s="41">
        <f t="shared" ref="G54:G55" si="62">C54+D54+E54+F54</f>
        <v>0</v>
      </c>
      <c r="H54" s="39"/>
      <c r="I54" s="40"/>
      <c r="J54" s="40"/>
      <c r="K54" s="40"/>
      <c r="L54" s="41">
        <f t="shared" ref="L54:L55" si="63">H54+I54+J54+K54</f>
        <v>0</v>
      </c>
      <c r="M54" s="42"/>
      <c r="N54" s="43"/>
      <c r="O54" s="43"/>
      <c r="P54" s="43"/>
      <c r="Q54" s="44">
        <f t="shared" ref="Q54:Q55" si="64">M54+N54+O54+P54</f>
        <v>0</v>
      </c>
      <c r="R54" s="45">
        <f t="shared" ref="R54:R55" si="65">B54</f>
        <v>0</v>
      </c>
      <c r="S54" s="48">
        <f t="shared" ref="S54:S55" si="66">R54-C54-H54+M54</f>
        <v>0</v>
      </c>
      <c r="T54" s="48">
        <f t="shared" si="54"/>
        <v>0</v>
      </c>
      <c r="U54" s="48">
        <f t="shared" si="54"/>
        <v>0</v>
      </c>
      <c r="V54" s="48">
        <f t="shared" si="54"/>
        <v>0</v>
      </c>
      <c r="W54" s="46">
        <f t="shared" si="8"/>
        <v>0</v>
      </c>
    </row>
    <row r="55" spans="1:23">
      <c r="A55" s="37" t="str">
        <f>$A$12</f>
        <v>Paikkakunta 3</v>
      </c>
      <c r="B55" s="38"/>
      <c r="C55" s="39"/>
      <c r="D55" s="40"/>
      <c r="E55" s="40"/>
      <c r="F55" s="40"/>
      <c r="G55" s="41">
        <f t="shared" si="62"/>
        <v>0</v>
      </c>
      <c r="H55" s="39"/>
      <c r="I55" s="40"/>
      <c r="J55" s="40"/>
      <c r="K55" s="40"/>
      <c r="L55" s="41">
        <f t="shared" si="63"/>
        <v>0</v>
      </c>
      <c r="M55" s="42"/>
      <c r="N55" s="43"/>
      <c r="O55" s="43"/>
      <c r="P55" s="43"/>
      <c r="Q55" s="44">
        <f t="shared" si="64"/>
        <v>0</v>
      </c>
      <c r="R55" s="45">
        <f t="shared" si="65"/>
        <v>0</v>
      </c>
      <c r="S55" s="48">
        <f t="shared" si="66"/>
        <v>0</v>
      </c>
      <c r="T55" s="48">
        <f t="shared" si="54"/>
        <v>0</v>
      </c>
      <c r="U55" s="48">
        <f t="shared" si="54"/>
        <v>0</v>
      </c>
      <c r="V55" s="48">
        <f t="shared" si="54"/>
        <v>0</v>
      </c>
      <c r="W55" s="46">
        <f t="shared" si="8"/>
        <v>0</v>
      </c>
    </row>
    <row r="56" spans="1:23">
      <c r="A56" s="30" t="s">
        <v>20</v>
      </c>
      <c r="B56" s="30">
        <f>Hallintopalvelut!B52+Erikoistumisyksiköt!B56</f>
        <v>178.18</v>
      </c>
      <c r="C56" s="31">
        <f>Hallintopalvelut!C52+Erikoistumisyksiköt!C56</f>
        <v>6.24</v>
      </c>
      <c r="D56" s="32">
        <f>Hallintopalvelut!D52+Erikoistumisyksiköt!D56</f>
        <v>9.33</v>
      </c>
      <c r="E56" s="32">
        <f>Hallintopalvelut!E52+Erikoistumisyksiköt!E56</f>
        <v>9.75</v>
      </c>
      <c r="F56" s="32">
        <f>Hallintopalvelut!F52+Erikoistumisyksiköt!F56</f>
        <v>7.76</v>
      </c>
      <c r="G56" s="33">
        <f>SUM(C56:F56)</f>
        <v>33.08</v>
      </c>
      <c r="H56" s="31">
        <f>Hallintopalvelut!H52+Erikoistumisyksiköt!H56</f>
        <v>4.51</v>
      </c>
      <c r="I56" s="32">
        <f>Hallintopalvelut!I52+Erikoistumisyksiköt!I56</f>
        <v>2.4500000000000002</v>
      </c>
      <c r="J56" s="32">
        <f>Hallintopalvelut!J52+Erikoistumisyksiköt!J56</f>
        <v>2</v>
      </c>
      <c r="K56" s="32">
        <f>Hallintopalvelut!K52+Erikoistumisyksiköt!K56</f>
        <v>0</v>
      </c>
      <c r="L56" s="33">
        <f>SUM(H56:K56)</f>
        <v>8.9600000000000009</v>
      </c>
      <c r="M56" s="34">
        <f>M57+M58+M59</f>
        <v>0</v>
      </c>
      <c r="N56" s="35">
        <f t="shared" ref="N56:Q56" si="67">N57+N58+N59</f>
        <v>0</v>
      </c>
      <c r="O56" s="35">
        <f t="shared" si="67"/>
        <v>0</v>
      </c>
      <c r="P56" s="35">
        <f t="shared" si="67"/>
        <v>0</v>
      </c>
      <c r="Q56" s="36">
        <f t="shared" si="67"/>
        <v>0</v>
      </c>
      <c r="R56" s="31">
        <f>B56</f>
        <v>178.18</v>
      </c>
      <c r="S56" s="32">
        <f>R56-C56-H56+M56</f>
        <v>167.43</v>
      </c>
      <c r="T56" s="32">
        <f t="shared" si="54"/>
        <v>155.65</v>
      </c>
      <c r="U56" s="32">
        <f t="shared" si="54"/>
        <v>143.9</v>
      </c>
      <c r="V56" s="32">
        <f t="shared" si="54"/>
        <v>136.14000000000001</v>
      </c>
      <c r="W56" s="33">
        <f>V56-R56</f>
        <v>-42.039999999999992</v>
      </c>
    </row>
    <row r="57" spans="1:23">
      <c r="A57" s="47" t="str">
        <f>$A$10</f>
        <v>Paikkakunta 1</v>
      </c>
      <c r="B57" s="50">
        <f>B17+B21+B25+B29+B33+B37+B41+B45+B49+B53</f>
        <v>0</v>
      </c>
      <c r="C57" s="51">
        <f t="shared" ref="C57:F59" si="68">C17+C21+C25+C29+C33+C37+C41+C45+C49+C53</f>
        <v>0</v>
      </c>
      <c r="D57" s="52">
        <f t="shared" si="68"/>
        <v>0</v>
      </c>
      <c r="E57" s="52">
        <f t="shared" si="68"/>
        <v>0</v>
      </c>
      <c r="F57" s="52">
        <f t="shared" si="68"/>
        <v>0</v>
      </c>
      <c r="G57" s="41">
        <f>C57+D57+E57+F57</f>
        <v>0</v>
      </c>
      <c r="H57" s="45">
        <f>H17+H21+H25+H29+H33+H37+H41+H45+H49+H53</f>
        <v>0</v>
      </c>
      <c r="I57" s="48">
        <f t="shared" ref="I57:K57" si="69">I17+I21+I25+I29+I33+I37+I41+I45+I49+I53</f>
        <v>0</v>
      </c>
      <c r="J57" s="48">
        <f t="shared" si="69"/>
        <v>0</v>
      </c>
      <c r="K57" s="48">
        <f t="shared" si="69"/>
        <v>0</v>
      </c>
      <c r="L57" s="41">
        <f>H57+I57+J57+K57</f>
        <v>0</v>
      </c>
      <c r="M57" s="53">
        <f>M17+M21+M25+M29+M33+M37+M41+M45+M49+M53</f>
        <v>0</v>
      </c>
      <c r="N57" s="53">
        <f t="shared" ref="N57:P57" si="70">N17+N21+N25+N29+N33+N37+N41+N45+N49+N53</f>
        <v>0</v>
      </c>
      <c r="O57" s="53">
        <f t="shared" si="70"/>
        <v>0</v>
      </c>
      <c r="P57" s="53">
        <f t="shared" si="70"/>
        <v>0</v>
      </c>
      <c r="Q57" s="44">
        <f>M57+N57+O57+P57</f>
        <v>0</v>
      </c>
      <c r="R57" s="45">
        <f>B57</f>
        <v>0</v>
      </c>
      <c r="S57" s="48">
        <f>R57-C57-H57+M57</f>
        <v>0</v>
      </c>
      <c r="T57" s="48">
        <f t="shared" si="54"/>
        <v>0</v>
      </c>
      <c r="U57" s="48">
        <f t="shared" si="54"/>
        <v>0</v>
      </c>
      <c r="V57" s="48">
        <f t="shared" si="54"/>
        <v>0</v>
      </c>
      <c r="W57" s="46">
        <f t="shared" si="8"/>
        <v>0</v>
      </c>
    </row>
    <row r="58" spans="1:23">
      <c r="A58" s="47" t="str">
        <f>$A$11</f>
        <v>Paikkakunta 2</v>
      </c>
      <c r="B58" s="50">
        <f>B18+B22+B26+B30+B34+B38+B42+B46+B50+B54</f>
        <v>0</v>
      </c>
      <c r="C58" s="51">
        <f t="shared" si="68"/>
        <v>0</v>
      </c>
      <c r="D58" s="52">
        <f t="shared" si="68"/>
        <v>0</v>
      </c>
      <c r="E58" s="52">
        <f t="shared" si="68"/>
        <v>0</v>
      </c>
      <c r="F58" s="52">
        <f t="shared" si="68"/>
        <v>0</v>
      </c>
      <c r="G58" s="41">
        <f t="shared" ref="G58:G59" si="71">C58+D58+E58+F58</f>
        <v>0</v>
      </c>
      <c r="H58" s="45">
        <f t="shared" ref="H58:K59" si="72">H18+H22+H26+H30+H34+H38+H42+H46+H50+H54</f>
        <v>0</v>
      </c>
      <c r="I58" s="48">
        <f t="shared" si="72"/>
        <v>0</v>
      </c>
      <c r="J58" s="48">
        <f t="shared" si="72"/>
        <v>0</v>
      </c>
      <c r="K58" s="48">
        <f t="shared" si="72"/>
        <v>0</v>
      </c>
      <c r="L58" s="41">
        <f t="shared" ref="L58:L59" si="73">H58+I58+J58+K58</f>
        <v>0</v>
      </c>
      <c r="M58" s="53">
        <f t="shared" ref="M58:P59" si="74">M18+M22+M26+M30+M34+M38+M42+M46+M50+M54</f>
        <v>0</v>
      </c>
      <c r="N58" s="53">
        <f t="shared" si="74"/>
        <v>0</v>
      </c>
      <c r="O58" s="53">
        <f t="shared" si="74"/>
        <v>0</v>
      </c>
      <c r="P58" s="53">
        <f t="shared" si="74"/>
        <v>0</v>
      </c>
      <c r="Q58" s="44">
        <f t="shared" ref="Q58:Q59" si="75">M58+N58+O58+P58</f>
        <v>0</v>
      </c>
      <c r="R58" s="45">
        <f t="shared" ref="R58:R59" si="76">B58</f>
        <v>0</v>
      </c>
      <c r="S58" s="48">
        <f t="shared" ref="S58:S59" si="77">R58-C58-H58+M58</f>
        <v>0</v>
      </c>
      <c r="T58" s="48">
        <f t="shared" si="54"/>
        <v>0</v>
      </c>
      <c r="U58" s="48">
        <f t="shared" si="54"/>
        <v>0</v>
      </c>
      <c r="V58" s="48">
        <f t="shared" si="54"/>
        <v>0</v>
      </c>
      <c r="W58" s="46">
        <f t="shared" si="8"/>
        <v>0</v>
      </c>
    </row>
    <row r="59" spans="1:23" ht="15.75" thickBot="1">
      <c r="A59" s="54" t="str">
        <f>$A$12</f>
        <v>Paikkakunta 3</v>
      </c>
      <c r="B59" s="55">
        <f>B19+B23+B27+B31+B35+B39+B43+B47+B51+B55</f>
        <v>0</v>
      </c>
      <c r="C59" s="56">
        <f t="shared" si="68"/>
        <v>0</v>
      </c>
      <c r="D59" s="57">
        <f t="shared" si="68"/>
        <v>0</v>
      </c>
      <c r="E59" s="57">
        <f t="shared" si="68"/>
        <v>0</v>
      </c>
      <c r="F59" s="57">
        <f t="shared" si="68"/>
        <v>0</v>
      </c>
      <c r="G59" s="58">
        <f t="shared" si="71"/>
        <v>0</v>
      </c>
      <c r="H59" s="59">
        <f t="shared" si="72"/>
        <v>0</v>
      </c>
      <c r="I59" s="60">
        <f t="shared" si="72"/>
        <v>0</v>
      </c>
      <c r="J59" s="60">
        <f t="shared" si="72"/>
        <v>0</v>
      </c>
      <c r="K59" s="60">
        <f t="shared" si="72"/>
        <v>0</v>
      </c>
      <c r="L59" s="58">
        <f t="shared" si="73"/>
        <v>0</v>
      </c>
      <c r="M59" s="61">
        <f t="shared" si="74"/>
        <v>0</v>
      </c>
      <c r="N59" s="61">
        <f t="shared" si="74"/>
        <v>0</v>
      </c>
      <c r="O59" s="61">
        <f t="shared" si="74"/>
        <v>0</v>
      </c>
      <c r="P59" s="61">
        <f t="shared" si="74"/>
        <v>0</v>
      </c>
      <c r="Q59" s="62">
        <f t="shared" si="75"/>
        <v>0</v>
      </c>
      <c r="R59" s="59">
        <f t="shared" si="76"/>
        <v>0</v>
      </c>
      <c r="S59" s="60">
        <f t="shared" si="77"/>
        <v>0</v>
      </c>
      <c r="T59" s="60">
        <f t="shared" si="54"/>
        <v>0</v>
      </c>
      <c r="U59" s="60">
        <f t="shared" si="54"/>
        <v>0</v>
      </c>
      <c r="V59" s="60">
        <f t="shared" si="54"/>
        <v>0</v>
      </c>
      <c r="W59" s="63">
        <f t="shared" si="8"/>
        <v>0</v>
      </c>
    </row>
    <row r="60" spans="1:23">
      <c r="A60" s="14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</row>
  </sheetData>
  <mergeCells count="6">
    <mergeCell ref="R14:W14"/>
    <mergeCell ref="A3:F3"/>
    <mergeCell ref="M13:Q13"/>
    <mergeCell ref="C14:G14"/>
    <mergeCell ref="H14:L14"/>
    <mergeCell ref="M14:Q14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6"/>
  <sheetViews>
    <sheetView zoomScaleNormal="100" workbookViewId="0"/>
  </sheetViews>
  <sheetFormatPr defaultRowHeight="15"/>
  <cols>
    <col min="1" max="1" width="39.7109375" style="5" customWidth="1"/>
    <col min="2" max="11" width="8.7109375" style="5" customWidth="1"/>
    <col min="12" max="12" width="10.5703125" style="5" customWidth="1"/>
    <col min="13" max="17" width="3.7109375" style="5" customWidth="1"/>
    <col min="18" max="23" width="8.7109375" style="5" customWidth="1"/>
  </cols>
  <sheetData>
    <row r="1" spans="1:23" ht="15.75">
      <c r="A1" s="2" t="s">
        <v>32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>
      <c r="A2" s="4">
        <v>41701</v>
      </c>
    </row>
    <row r="3" spans="1:23">
      <c r="A3" s="75" t="s">
        <v>33</v>
      </c>
      <c r="B3" s="75"/>
      <c r="C3" s="75"/>
      <c r="D3" s="75"/>
      <c r="E3" s="75"/>
      <c r="F3" s="75"/>
      <c r="G3" s="6"/>
      <c r="H3" s="7"/>
      <c r="I3" s="5" t="str">
        <f>"- väriset kohdat täytetään"</f>
        <v>- väriset kohdat täytetään</v>
      </c>
    </row>
    <row r="4" spans="1:23" ht="22.5">
      <c r="A4" s="8"/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>
      <c r="A5" s="8" t="s">
        <v>7</v>
      </c>
      <c r="B5" s="11"/>
      <c r="C5" s="12"/>
      <c r="D5" s="11"/>
      <c r="E5" s="11"/>
      <c r="F5" s="11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>
      <c r="A6" s="8" t="s">
        <v>8</v>
      </c>
      <c r="B6" s="13">
        <f>R52</f>
        <v>137.78</v>
      </c>
      <c r="C6" s="13">
        <f t="shared" ref="C6:F6" si="0">S52</f>
        <v>129.07999999999998</v>
      </c>
      <c r="D6" s="13">
        <f t="shared" si="0"/>
        <v>119.24999999999999</v>
      </c>
      <c r="E6" s="13">
        <f t="shared" si="0"/>
        <v>112.59999999999998</v>
      </c>
      <c r="F6" s="13">
        <f t="shared" si="0"/>
        <v>104.83999999999997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>
      <c r="A7" s="8" t="s">
        <v>9</v>
      </c>
      <c r="B7" s="13">
        <f>B6-B5</f>
        <v>137.78</v>
      </c>
      <c r="C7" s="13">
        <f t="shared" ref="C7:F7" si="1">C6-C5</f>
        <v>129.07999999999998</v>
      </c>
      <c r="D7" s="13">
        <f t="shared" si="1"/>
        <v>119.24999999999999</v>
      </c>
      <c r="E7" s="13">
        <f t="shared" si="1"/>
        <v>112.59999999999998</v>
      </c>
      <c r="F7" s="13">
        <f t="shared" si="1"/>
        <v>104.83999999999997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14"/>
      <c r="B8" s="15"/>
      <c r="C8" s="16"/>
      <c r="D8" s="15"/>
      <c r="E8" s="15"/>
      <c r="F8" s="15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17" t="s">
        <v>34</v>
      </c>
      <c r="B9" s="15"/>
      <c r="C9" s="16"/>
      <c r="D9" s="15"/>
      <c r="E9" s="15"/>
      <c r="F9" s="15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18" t="s">
        <v>11</v>
      </c>
      <c r="B10" s="15"/>
      <c r="C10" s="16"/>
      <c r="D10" s="15"/>
      <c r="E10" s="15"/>
      <c r="F10" s="15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18" t="s">
        <v>12</v>
      </c>
      <c r="B11" s="15"/>
      <c r="C11" s="16"/>
      <c r="D11" s="15"/>
      <c r="E11" s="15"/>
      <c r="F11" s="15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ht="15.75" thickBot="1">
      <c r="A12" s="19" t="s">
        <v>13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ht="15.75" thickBot="1">
      <c r="A13" s="14"/>
      <c r="B13" s="20"/>
      <c r="C13" s="20"/>
      <c r="D13" s="20"/>
      <c r="E13" s="20"/>
      <c r="F13" s="20"/>
      <c r="G13" s="10"/>
      <c r="H13" s="10"/>
      <c r="I13" s="10"/>
      <c r="J13" s="10"/>
      <c r="K13" s="10"/>
      <c r="L13" s="10"/>
      <c r="M13" s="76" t="s">
        <v>14</v>
      </c>
      <c r="N13" s="77"/>
      <c r="O13" s="77"/>
      <c r="P13" s="77"/>
      <c r="Q13" s="78"/>
      <c r="R13" s="10"/>
      <c r="S13" s="10"/>
      <c r="T13" s="10"/>
      <c r="U13" s="10"/>
      <c r="V13" s="10"/>
      <c r="W13" s="10"/>
    </row>
    <row r="14" spans="1:23" ht="33.75">
      <c r="A14" s="21"/>
      <c r="B14" s="22" t="s">
        <v>15</v>
      </c>
      <c r="C14" s="72" t="s">
        <v>16</v>
      </c>
      <c r="D14" s="79"/>
      <c r="E14" s="79"/>
      <c r="F14" s="79"/>
      <c r="G14" s="80"/>
      <c r="H14" s="72" t="s">
        <v>17</v>
      </c>
      <c r="I14" s="73"/>
      <c r="J14" s="73"/>
      <c r="K14" s="73"/>
      <c r="L14" s="74"/>
      <c r="M14" s="81" t="s">
        <v>18</v>
      </c>
      <c r="N14" s="82"/>
      <c r="O14" s="82"/>
      <c r="P14" s="82"/>
      <c r="Q14" s="83"/>
      <c r="R14" s="72" t="s">
        <v>19</v>
      </c>
      <c r="S14" s="73"/>
      <c r="T14" s="73"/>
      <c r="U14" s="73"/>
      <c r="V14" s="73"/>
      <c r="W14" s="74"/>
    </row>
    <row r="15" spans="1:23" ht="33.75">
      <c r="A15" s="23"/>
      <c r="B15" s="24">
        <v>2013</v>
      </c>
      <c r="C15" s="25">
        <v>2014</v>
      </c>
      <c r="D15" s="9">
        <v>2015</v>
      </c>
      <c r="E15" s="9">
        <v>2016</v>
      </c>
      <c r="F15" s="9">
        <v>2017</v>
      </c>
      <c r="G15" s="26" t="s">
        <v>20</v>
      </c>
      <c r="H15" s="25">
        <v>2014</v>
      </c>
      <c r="I15" s="9">
        <v>2015</v>
      </c>
      <c r="J15" s="9">
        <v>2016</v>
      </c>
      <c r="K15" s="9">
        <v>2017</v>
      </c>
      <c r="L15" s="26" t="s">
        <v>20</v>
      </c>
      <c r="M15" s="27">
        <v>2014</v>
      </c>
      <c r="N15" s="28">
        <v>2015</v>
      </c>
      <c r="O15" s="28">
        <v>2016</v>
      </c>
      <c r="P15" s="28">
        <v>2017</v>
      </c>
      <c r="Q15" s="29" t="s">
        <v>20</v>
      </c>
      <c r="R15" s="25" t="s">
        <v>2</v>
      </c>
      <c r="S15" s="9">
        <v>2014</v>
      </c>
      <c r="T15" s="9">
        <v>2015</v>
      </c>
      <c r="U15" s="9">
        <v>2016</v>
      </c>
      <c r="V15" s="9">
        <v>2017</v>
      </c>
      <c r="W15" s="26" t="s">
        <v>21</v>
      </c>
    </row>
    <row r="16" spans="1:23">
      <c r="A16" s="30" t="s">
        <v>22</v>
      </c>
      <c r="B16" s="30">
        <f>[1]ESAVI!B16+[1]LSAVI!B16+[1]LSSAVI!B16+[1]ISAVI!B16+[1]PSAVI!B16+[1]LAAVI!B16</f>
        <v>6</v>
      </c>
      <c r="C16" s="31">
        <f>[1]ESAVI!C16+[1]LSAVI!C16+[1]LSSAVI!C16+[1]ISAVI!C16+[1]PSAVI!C16+[1]LAAVI!C16</f>
        <v>0</v>
      </c>
      <c r="D16" s="32">
        <f>[1]ESAVI!D16+[1]LSAVI!D16+[1]LSSAVI!D16+[1]ISAVI!D16+[1]PSAVI!D16+[1]LAAVI!D16</f>
        <v>1</v>
      </c>
      <c r="E16" s="32">
        <f>[1]ESAVI!E16+[1]LSAVI!E16+[1]LSSAVI!E16+[1]ISAVI!E16+[1]PSAVI!E16+[1]LAAVI!E16</f>
        <v>0</v>
      </c>
      <c r="F16" s="32">
        <f>[1]ESAVI!F16+[1]LSAVI!F16+[1]LSSAVI!F16+[1]ISAVI!F16+[1]PSAVI!F16+[1]LAAVI!F16</f>
        <v>0</v>
      </c>
      <c r="G16" s="33">
        <f>SUM(C16:F16)</f>
        <v>1</v>
      </c>
      <c r="H16" s="31">
        <f>[1]ESAVI!H16+[1]LSAVI!H16+[1]LSSAVI!H16+[1]ISAVI!H16+[1]PSAVI!H16+[1]LAAVI!H16</f>
        <v>0</v>
      </c>
      <c r="I16" s="32">
        <f>[1]ESAVI!I16+[1]LSAVI!I16+[1]LSSAVI!I16+[1]ISAVI!I16+[1]PSAVI!I16+[1]LAAVI!I16</f>
        <v>0</v>
      </c>
      <c r="J16" s="32">
        <f>[1]ESAVI!J16+[1]LSAVI!J16+[1]LSSAVI!J16+[1]ISAVI!J16+[1]PSAVI!J16+[1]LAAVI!J16</f>
        <v>0</v>
      </c>
      <c r="K16" s="32">
        <f>[1]ESAVI!K16+[1]LSAVI!K16+[1]LSSAVI!K16+[1]ISAVI!K16+[1]PSAVI!K16+[1]LAAVI!K16</f>
        <v>0</v>
      </c>
      <c r="L16" s="33">
        <f>SUM(H16:K16)</f>
        <v>0</v>
      </c>
      <c r="M16" s="34">
        <f>M17+M18+M19</f>
        <v>0</v>
      </c>
      <c r="N16" s="35">
        <f t="shared" ref="N16:Q16" si="2">N17+N18+N19</f>
        <v>0</v>
      </c>
      <c r="O16" s="35">
        <f t="shared" si="2"/>
        <v>0</v>
      </c>
      <c r="P16" s="35">
        <f t="shared" si="2"/>
        <v>0</v>
      </c>
      <c r="Q16" s="36">
        <f t="shared" si="2"/>
        <v>0</v>
      </c>
      <c r="R16" s="31">
        <f>B16</f>
        <v>6</v>
      </c>
      <c r="S16" s="32">
        <f>R16-C16-H16+M16</f>
        <v>6</v>
      </c>
      <c r="T16" s="32">
        <f t="shared" ref="T16:V31" si="3">S16-D16-I16+N16</f>
        <v>5</v>
      </c>
      <c r="U16" s="32">
        <f t="shared" si="3"/>
        <v>5</v>
      </c>
      <c r="V16" s="32">
        <f t="shared" si="3"/>
        <v>5</v>
      </c>
      <c r="W16" s="33">
        <f>V16-R16</f>
        <v>-1</v>
      </c>
    </row>
    <row r="17" spans="1:23">
      <c r="A17" s="37" t="str">
        <f>$A$10</f>
        <v>Paikkakunta 1</v>
      </c>
      <c r="B17" s="38"/>
      <c r="C17" s="39"/>
      <c r="D17" s="40"/>
      <c r="E17" s="40"/>
      <c r="F17" s="40"/>
      <c r="G17" s="41">
        <f>C17+D17+E17+F17</f>
        <v>0</v>
      </c>
      <c r="H17" s="39"/>
      <c r="I17" s="40"/>
      <c r="J17" s="40"/>
      <c r="K17" s="40"/>
      <c r="L17" s="41">
        <f>H17+I17+J17+K17</f>
        <v>0</v>
      </c>
      <c r="M17" s="42"/>
      <c r="N17" s="43"/>
      <c r="O17" s="43"/>
      <c r="P17" s="43"/>
      <c r="Q17" s="44">
        <f>M17+N17+O17+P17</f>
        <v>0</v>
      </c>
      <c r="R17" s="45">
        <f>B17</f>
        <v>0</v>
      </c>
      <c r="S17" s="8">
        <f>R17-C17-H17+M17</f>
        <v>0</v>
      </c>
      <c r="T17" s="8">
        <f t="shared" si="3"/>
        <v>0</v>
      </c>
      <c r="U17" s="8">
        <f t="shared" si="3"/>
        <v>0</v>
      </c>
      <c r="V17" s="8">
        <f t="shared" si="3"/>
        <v>0</v>
      </c>
      <c r="W17" s="46">
        <f>V17-R17</f>
        <v>0</v>
      </c>
    </row>
    <row r="18" spans="1:23">
      <c r="A18" s="37" t="str">
        <f>$A$11</f>
        <v>Paikkakunta 2</v>
      </c>
      <c r="B18" s="38"/>
      <c r="C18" s="39"/>
      <c r="D18" s="40"/>
      <c r="E18" s="40"/>
      <c r="F18" s="40"/>
      <c r="G18" s="41">
        <f>C18+D18+E18+F18</f>
        <v>0</v>
      </c>
      <c r="H18" s="39"/>
      <c r="I18" s="40"/>
      <c r="J18" s="40"/>
      <c r="K18" s="40"/>
      <c r="L18" s="41">
        <f t="shared" ref="L18:L19" si="4">H18+I18+J18+K18</f>
        <v>0</v>
      </c>
      <c r="M18" s="42"/>
      <c r="N18" s="43"/>
      <c r="O18" s="43"/>
      <c r="P18" s="43"/>
      <c r="Q18" s="44">
        <f t="shared" ref="Q18:Q19" si="5">M18+N18+O18+P18</f>
        <v>0</v>
      </c>
      <c r="R18" s="45">
        <f t="shared" ref="R18:R19" si="6">B18</f>
        <v>0</v>
      </c>
      <c r="S18" s="8">
        <f t="shared" ref="S18:S19" si="7">R18-C18-H18+M18</f>
        <v>0</v>
      </c>
      <c r="T18" s="8">
        <f t="shared" si="3"/>
        <v>0</v>
      </c>
      <c r="U18" s="8">
        <f t="shared" si="3"/>
        <v>0</v>
      </c>
      <c r="V18" s="8">
        <f t="shared" si="3"/>
        <v>0</v>
      </c>
      <c r="W18" s="46">
        <f t="shared" ref="W18:W55" si="8">V18-R18</f>
        <v>0</v>
      </c>
    </row>
    <row r="19" spans="1:23">
      <c r="A19" s="37" t="str">
        <f>$A$12</f>
        <v>Paikkakunta 3</v>
      </c>
      <c r="B19" s="38"/>
      <c r="C19" s="39"/>
      <c r="D19" s="40"/>
      <c r="E19" s="40"/>
      <c r="F19" s="40"/>
      <c r="G19" s="41">
        <f t="shared" ref="G19" si="9">C19+D19+E19+F19</f>
        <v>0</v>
      </c>
      <c r="H19" s="39"/>
      <c r="I19" s="40"/>
      <c r="J19" s="40"/>
      <c r="K19" s="40"/>
      <c r="L19" s="41">
        <f t="shared" si="4"/>
        <v>0</v>
      </c>
      <c r="M19" s="42"/>
      <c r="N19" s="43"/>
      <c r="O19" s="43"/>
      <c r="P19" s="43"/>
      <c r="Q19" s="44">
        <f t="shared" si="5"/>
        <v>0</v>
      </c>
      <c r="R19" s="45">
        <f t="shared" si="6"/>
        <v>0</v>
      </c>
      <c r="S19" s="8">
        <f t="shared" si="7"/>
        <v>0</v>
      </c>
      <c r="T19" s="8">
        <f t="shared" si="3"/>
        <v>0</v>
      </c>
      <c r="U19" s="8">
        <f t="shared" si="3"/>
        <v>0</v>
      </c>
      <c r="V19" s="8">
        <f t="shared" si="3"/>
        <v>0</v>
      </c>
      <c r="W19" s="46">
        <f t="shared" si="8"/>
        <v>0</v>
      </c>
    </row>
    <row r="20" spans="1:23">
      <c r="A20" s="30" t="s">
        <v>23</v>
      </c>
      <c r="B20" s="30">
        <f>[1]ESAVI!B20+[1]LSAVI!B20+[1]LSSAVI!B20+[1]ISAVI!B20+[1]PSAVI!B20+[1]LAAVI!B20</f>
        <v>26.86</v>
      </c>
      <c r="C20" s="31">
        <f>[1]ESAVI!C20+[1]LSAVI!C20+[1]LSSAVI!C20+[1]ISAVI!C20+[1]PSAVI!C20+[1]LAAVI!C20</f>
        <v>1.65</v>
      </c>
      <c r="D20" s="32">
        <f>[1]ESAVI!D20+[1]LSAVI!D20+[1]LSSAVI!D20+[1]ISAVI!D20+[1]PSAVI!D20+[1]LAAVI!D20</f>
        <v>1.3900000000000001</v>
      </c>
      <c r="E20" s="32">
        <f>[1]ESAVI!E20+[1]LSAVI!E20+[1]LSSAVI!E20+[1]ISAVI!E20+[1]PSAVI!E20+[1]LAAVI!E20</f>
        <v>2.0700000000000003</v>
      </c>
      <c r="F20" s="32">
        <f>[1]ESAVI!F20+[1]LSAVI!F20+[1]LSSAVI!F20+[1]ISAVI!F20+[1]PSAVI!F20+[1]LAAVI!F20</f>
        <v>2.29</v>
      </c>
      <c r="G20" s="33">
        <f>SUM(C20:F20)</f>
        <v>7.4</v>
      </c>
      <c r="H20" s="31">
        <f>[1]ESAVI!H20+[1]LSAVI!H20+[1]LSSAVI!H20+[1]ISAVI!H20+[1]PSAVI!H20+[1]LAAVI!H20</f>
        <v>0.63</v>
      </c>
      <c r="I20" s="32">
        <f>[1]ESAVI!I20+[1]LSAVI!I20+[1]LSSAVI!I20+[1]ISAVI!I20+[1]PSAVI!I20+[1]LAAVI!I20</f>
        <v>0.67</v>
      </c>
      <c r="J20" s="32">
        <f>[1]ESAVI!J20+[1]LSAVI!J20+[1]LSSAVI!J20+[1]ISAVI!J20+[1]PSAVI!J20+[1]LAAVI!J20</f>
        <v>0</v>
      </c>
      <c r="K20" s="32">
        <f>[1]ESAVI!K20+[1]LSAVI!K20+[1]LSSAVI!K20+[1]ISAVI!K20+[1]PSAVI!K20+[1]LAAVI!K20</f>
        <v>0</v>
      </c>
      <c r="L20" s="33">
        <f>SUM(H20:K20)</f>
        <v>1.3</v>
      </c>
      <c r="M20" s="34">
        <f>M21+M22+M23</f>
        <v>0</v>
      </c>
      <c r="N20" s="35">
        <f t="shared" ref="N20:Q20" si="10">N21+N22+N23</f>
        <v>0</v>
      </c>
      <c r="O20" s="35">
        <f t="shared" si="10"/>
        <v>0</v>
      </c>
      <c r="P20" s="35">
        <f t="shared" si="10"/>
        <v>0</v>
      </c>
      <c r="Q20" s="36">
        <f t="shared" si="10"/>
        <v>0</v>
      </c>
      <c r="R20" s="31">
        <f>B20</f>
        <v>26.86</v>
      </c>
      <c r="S20" s="32">
        <f>R20-C20-H20+M20</f>
        <v>24.580000000000002</v>
      </c>
      <c r="T20" s="32">
        <f t="shared" si="3"/>
        <v>22.52</v>
      </c>
      <c r="U20" s="32">
        <f t="shared" si="3"/>
        <v>20.45</v>
      </c>
      <c r="V20" s="32">
        <f t="shared" si="3"/>
        <v>18.16</v>
      </c>
      <c r="W20" s="33">
        <f t="shared" si="8"/>
        <v>-8.6999999999999993</v>
      </c>
    </row>
    <row r="21" spans="1:23">
      <c r="A21" s="47" t="str">
        <f>$A$10</f>
        <v>Paikkakunta 1</v>
      </c>
      <c r="B21" s="38"/>
      <c r="C21" s="39"/>
      <c r="D21" s="40"/>
      <c r="E21" s="40"/>
      <c r="F21" s="40"/>
      <c r="G21" s="41">
        <f>C21+D21+E21+F21</f>
        <v>0</v>
      </c>
      <c r="H21" s="39"/>
      <c r="I21" s="40"/>
      <c r="J21" s="40"/>
      <c r="K21" s="40"/>
      <c r="L21" s="41">
        <f>H21+I21+J21+K21</f>
        <v>0</v>
      </c>
      <c r="M21" s="42"/>
      <c r="N21" s="43"/>
      <c r="O21" s="43"/>
      <c r="P21" s="43"/>
      <c r="Q21" s="44">
        <f>M21+N21+O21+P21</f>
        <v>0</v>
      </c>
      <c r="R21" s="45">
        <f>B21</f>
        <v>0</v>
      </c>
      <c r="S21" s="8">
        <f>R21-C21-H21+M21</f>
        <v>0</v>
      </c>
      <c r="T21" s="8">
        <f t="shared" si="3"/>
        <v>0</v>
      </c>
      <c r="U21" s="8">
        <f t="shared" si="3"/>
        <v>0</v>
      </c>
      <c r="V21" s="8">
        <f t="shared" si="3"/>
        <v>0</v>
      </c>
      <c r="W21" s="46">
        <f t="shared" si="8"/>
        <v>0</v>
      </c>
    </row>
    <row r="22" spans="1:23">
      <c r="A22" s="47" t="str">
        <f>$A$11</f>
        <v>Paikkakunta 2</v>
      </c>
      <c r="B22" s="38"/>
      <c r="C22" s="39"/>
      <c r="D22" s="40"/>
      <c r="E22" s="40"/>
      <c r="F22" s="40"/>
      <c r="G22" s="41">
        <f t="shared" ref="G22:G23" si="11">C22+D22+E22+F22</f>
        <v>0</v>
      </c>
      <c r="H22" s="39"/>
      <c r="I22" s="40"/>
      <c r="J22" s="40"/>
      <c r="K22" s="40"/>
      <c r="L22" s="41">
        <f t="shared" ref="L22:L23" si="12">H22+I22+J22+K22</f>
        <v>0</v>
      </c>
      <c r="M22" s="42"/>
      <c r="N22" s="43"/>
      <c r="O22" s="43"/>
      <c r="P22" s="43"/>
      <c r="Q22" s="44">
        <f t="shared" ref="Q22:Q23" si="13">M22+N22+O22+P22</f>
        <v>0</v>
      </c>
      <c r="R22" s="45">
        <f t="shared" ref="R22:R23" si="14">B22</f>
        <v>0</v>
      </c>
      <c r="S22" s="8">
        <f t="shared" ref="S22:S23" si="15">R22-C22-H22+M22</f>
        <v>0</v>
      </c>
      <c r="T22" s="8">
        <f t="shared" si="3"/>
        <v>0</v>
      </c>
      <c r="U22" s="8">
        <f t="shared" si="3"/>
        <v>0</v>
      </c>
      <c r="V22" s="8">
        <f t="shared" si="3"/>
        <v>0</v>
      </c>
      <c r="W22" s="46">
        <f t="shared" si="8"/>
        <v>0</v>
      </c>
    </row>
    <row r="23" spans="1:23">
      <c r="A23" s="37" t="str">
        <f>$A$12</f>
        <v>Paikkakunta 3</v>
      </c>
      <c r="B23" s="38"/>
      <c r="C23" s="39"/>
      <c r="D23" s="40"/>
      <c r="E23" s="40"/>
      <c r="F23" s="40"/>
      <c r="G23" s="41">
        <f t="shared" si="11"/>
        <v>0</v>
      </c>
      <c r="H23" s="39"/>
      <c r="I23" s="40"/>
      <c r="J23" s="40"/>
      <c r="K23" s="40"/>
      <c r="L23" s="41">
        <f t="shared" si="12"/>
        <v>0</v>
      </c>
      <c r="M23" s="42"/>
      <c r="N23" s="43"/>
      <c r="O23" s="43"/>
      <c r="P23" s="43"/>
      <c r="Q23" s="44">
        <f t="shared" si="13"/>
        <v>0</v>
      </c>
      <c r="R23" s="45">
        <f t="shared" si="14"/>
        <v>0</v>
      </c>
      <c r="S23" s="8">
        <f t="shared" si="15"/>
        <v>0</v>
      </c>
      <c r="T23" s="8">
        <f t="shared" si="3"/>
        <v>0</v>
      </c>
      <c r="U23" s="8">
        <f t="shared" si="3"/>
        <v>0</v>
      </c>
      <c r="V23" s="8">
        <f t="shared" si="3"/>
        <v>0</v>
      </c>
      <c r="W23" s="46">
        <f t="shared" si="8"/>
        <v>0</v>
      </c>
    </row>
    <row r="24" spans="1:23">
      <c r="A24" s="30" t="s">
        <v>24</v>
      </c>
      <c r="B24" s="30">
        <f>[1]ESAVI!B24+[1]LSAVI!B24+[1]LSSAVI!B24+[1]ISAVI!B24+[1]PSAVI!B24+[1]LAAVI!B24</f>
        <v>20.57</v>
      </c>
      <c r="C24" s="31">
        <f>[1]ESAVI!C24+[1]LSAVI!C24+[1]LSSAVI!C24+[1]ISAVI!C24+[1]PSAVI!C24+[1]LAAVI!C24</f>
        <v>0.75</v>
      </c>
      <c r="D24" s="32">
        <f>[1]ESAVI!D24+[1]LSAVI!D24+[1]LSSAVI!D24+[1]ISAVI!D24+[1]PSAVI!D24+[1]LAAVI!D24</f>
        <v>0.5</v>
      </c>
      <c r="E24" s="32">
        <f>[1]ESAVI!E24+[1]LSAVI!E24+[1]LSSAVI!E24+[1]ISAVI!E24+[1]PSAVI!E24+[1]LAAVI!E24</f>
        <v>1</v>
      </c>
      <c r="F24" s="32">
        <f>[1]ESAVI!F24+[1]LSAVI!F24+[1]LSSAVI!F24+[1]ISAVI!F24+[1]PSAVI!F24+[1]LAAVI!F24</f>
        <v>0.25</v>
      </c>
      <c r="G24" s="33">
        <f>SUM(C24:F24)</f>
        <v>2.5</v>
      </c>
      <c r="H24" s="64">
        <f>[1]ESAVI!H24+[1]LSAVI!H24+[1]LSSAVI!H24+[1]ISAVI!H24+[1]PSAVI!H24+[1]LAAVI!H24</f>
        <v>-0.32999999999999996</v>
      </c>
      <c r="I24" s="65">
        <f>[1]ESAVI!I24+[1]LSAVI!I24+[1]LSSAVI!I24+[1]ISAVI!I24+[1]PSAVI!I24+[1]LAAVI!I24</f>
        <v>0.33</v>
      </c>
      <c r="J24" s="65">
        <f>[1]ESAVI!J24+[1]LSAVI!J24+[1]LSSAVI!J24+[1]ISAVI!J24+[1]PSAVI!J24+[1]LAAVI!J24</f>
        <v>0</v>
      </c>
      <c r="K24" s="65">
        <f>[1]ESAVI!K24+[1]LSAVI!K24+[1]LSSAVI!K24+[1]ISAVI!K24+[1]PSAVI!K24+[1]LAAVI!K24</f>
        <v>0</v>
      </c>
      <c r="L24" s="66">
        <f>SUM(H24:K24)</f>
        <v>5.5511151231257827E-17</v>
      </c>
      <c r="M24" s="34">
        <f>M25+M26+M27</f>
        <v>0</v>
      </c>
      <c r="N24" s="35">
        <f t="shared" ref="N24:Q24" si="16">N25+N26+N27</f>
        <v>0</v>
      </c>
      <c r="O24" s="35">
        <f t="shared" si="16"/>
        <v>0</v>
      </c>
      <c r="P24" s="35">
        <f t="shared" si="16"/>
        <v>0</v>
      </c>
      <c r="Q24" s="36">
        <f t="shared" si="16"/>
        <v>0</v>
      </c>
      <c r="R24" s="31">
        <f>B24</f>
        <v>20.57</v>
      </c>
      <c r="S24" s="32">
        <f>R24-C24-H24+M24</f>
        <v>20.149999999999999</v>
      </c>
      <c r="T24" s="32">
        <f t="shared" si="3"/>
        <v>19.32</v>
      </c>
      <c r="U24" s="32">
        <f t="shared" si="3"/>
        <v>18.32</v>
      </c>
      <c r="V24" s="32">
        <f t="shared" si="3"/>
        <v>18.07</v>
      </c>
      <c r="W24" s="33">
        <f t="shared" si="8"/>
        <v>-2.5</v>
      </c>
    </row>
    <row r="25" spans="1:23">
      <c r="A25" s="47" t="str">
        <f>$A$10</f>
        <v>Paikkakunta 1</v>
      </c>
      <c r="B25" s="38"/>
      <c r="C25" s="39"/>
      <c r="D25" s="40"/>
      <c r="E25" s="40"/>
      <c r="F25" s="40"/>
      <c r="G25" s="41">
        <f>C25+D25+E25+F25</f>
        <v>0</v>
      </c>
      <c r="H25" s="39"/>
      <c r="I25" s="40"/>
      <c r="J25" s="40"/>
      <c r="K25" s="40"/>
      <c r="L25" s="41">
        <f>H25+I25+J25+K25</f>
        <v>0</v>
      </c>
      <c r="M25" s="42"/>
      <c r="N25" s="43"/>
      <c r="O25" s="43"/>
      <c r="P25" s="43"/>
      <c r="Q25" s="44">
        <f>M25+N25+O25+P25</f>
        <v>0</v>
      </c>
      <c r="R25" s="45">
        <f>B25</f>
        <v>0</v>
      </c>
      <c r="S25" s="8">
        <f>R25-C25-H25+M25</f>
        <v>0</v>
      </c>
      <c r="T25" s="8">
        <f t="shared" si="3"/>
        <v>0</v>
      </c>
      <c r="U25" s="8">
        <f t="shared" si="3"/>
        <v>0</v>
      </c>
      <c r="V25" s="8">
        <f t="shared" si="3"/>
        <v>0</v>
      </c>
      <c r="W25" s="46">
        <f t="shared" si="8"/>
        <v>0</v>
      </c>
    </row>
    <row r="26" spans="1:23">
      <c r="A26" s="47" t="str">
        <f>$A$11</f>
        <v>Paikkakunta 2</v>
      </c>
      <c r="B26" s="38"/>
      <c r="C26" s="39"/>
      <c r="D26" s="40"/>
      <c r="E26" s="40"/>
      <c r="F26" s="40"/>
      <c r="G26" s="41">
        <f t="shared" ref="G26:G27" si="17">C26+D26+E26+F26</f>
        <v>0</v>
      </c>
      <c r="H26" s="39"/>
      <c r="I26" s="40"/>
      <c r="J26" s="40"/>
      <c r="K26" s="40"/>
      <c r="L26" s="41">
        <f t="shared" ref="L26:L27" si="18">H26+I26+J26+K26</f>
        <v>0</v>
      </c>
      <c r="M26" s="42"/>
      <c r="N26" s="43"/>
      <c r="O26" s="43"/>
      <c r="P26" s="43"/>
      <c r="Q26" s="44">
        <f t="shared" ref="Q26:Q27" si="19">M26+N26+O26+P26</f>
        <v>0</v>
      </c>
      <c r="R26" s="45">
        <f t="shared" ref="R26:R27" si="20">B26</f>
        <v>0</v>
      </c>
      <c r="S26" s="8">
        <f t="shared" ref="S26:S27" si="21">R26-C26-H26+M26</f>
        <v>0</v>
      </c>
      <c r="T26" s="8">
        <f t="shared" si="3"/>
        <v>0</v>
      </c>
      <c r="U26" s="8">
        <f t="shared" si="3"/>
        <v>0</v>
      </c>
      <c r="V26" s="8">
        <f t="shared" si="3"/>
        <v>0</v>
      </c>
      <c r="W26" s="46">
        <f t="shared" si="8"/>
        <v>0</v>
      </c>
    </row>
    <row r="27" spans="1:23">
      <c r="A27" s="37" t="str">
        <f>$A$12</f>
        <v>Paikkakunta 3</v>
      </c>
      <c r="B27" s="38"/>
      <c r="C27" s="39"/>
      <c r="D27" s="40"/>
      <c r="E27" s="40"/>
      <c r="F27" s="40"/>
      <c r="G27" s="41">
        <f t="shared" si="17"/>
        <v>0</v>
      </c>
      <c r="H27" s="39"/>
      <c r="I27" s="40"/>
      <c r="J27" s="40"/>
      <c r="K27" s="40"/>
      <c r="L27" s="41">
        <f t="shared" si="18"/>
        <v>0</v>
      </c>
      <c r="M27" s="42"/>
      <c r="N27" s="43"/>
      <c r="O27" s="43"/>
      <c r="P27" s="43"/>
      <c r="Q27" s="44">
        <f t="shared" si="19"/>
        <v>0</v>
      </c>
      <c r="R27" s="45">
        <f t="shared" si="20"/>
        <v>0</v>
      </c>
      <c r="S27" s="8">
        <f t="shared" si="21"/>
        <v>0</v>
      </c>
      <c r="T27" s="8">
        <f t="shared" si="3"/>
        <v>0</v>
      </c>
      <c r="U27" s="8">
        <f t="shared" si="3"/>
        <v>0</v>
      </c>
      <c r="V27" s="8">
        <f t="shared" si="3"/>
        <v>0</v>
      </c>
      <c r="W27" s="46">
        <f t="shared" si="8"/>
        <v>0</v>
      </c>
    </row>
    <row r="28" spans="1:23">
      <c r="A28" s="30" t="s">
        <v>25</v>
      </c>
      <c r="B28" s="30">
        <f>[1]ESAVI!B28+[1]LSAVI!B28+[1]LSSAVI!B28+[1]ISAVI!B28+[1]PSAVI!B28+[1]LAAVI!B28</f>
        <v>14.49</v>
      </c>
      <c r="C28" s="31">
        <f>[1]ESAVI!C28+[1]LSAVI!C28+[1]LSSAVI!C28+[1]ISAVI!C28+[1]PSAVI!C28+[1]LAAVI!C28</f>
        <v>0</v>
      </c>
      <c r="D28" s="32">
        <f>[1]ESAVI!D28+[1]LSAVI!D28+[1]LSSAVI!D28+[1]ISAVI!D28+[1]PSAVI!D28+[1]LAAVI!D28</f>
        <v>0</v>
      </c>
      <c r="E28" s="32">
        <f>[1]ESAVI!E28+[1]LSAVI!E28+[1]LSSAVI!E28+[1]ISAVI!E28+[1]PSAVI!E28+[1]LAAVI!E28</f>
        <v>0</v>
      </c>
      <c r="F28" s="32">
        <f>[1]ESAVI!F28+[1]LSAVI!F28+[1]LSSAVI!F28+[1]ISAVI!F28+[1]PSAVI!F28+[1]LAAVI!F28</f>
        <v>0</v>
      </c>
      <c r="G28" s="33">
        <f>SUM(C28:F28)</f>
        <v>0</v>
      </c>
      <c r="H28" s="31">
        <f>[1]ESAVI!H28+[1]LSAVI!H28+[1]LSSAVI!H28+[1]ISAVI!H28+[1]PSAVI!H28+[1]LAAVI!H28</f>
        <v>0.43000000000000005</v>
      </c>
      <c r="I28" s="32">
        <f>[1]ESAVI!I28+[1]LSAVI!I28+[1]LSSAVI!I28+[1]ISAVI!I28+[1]PSAVI!I28+[1]LAAVI!I28</f>
        <v>0</v>
      </c>
      <c r="J28" s="32">
        <f>[1]ESAVI!J28+[1]LSAVI!J28+[1]LSSAVI!J28+[1]ISAVI!J28+[1]PSAVI!J28+[1]LAAVI!J28</f>
        <v>0</v>
      </c>
      <c r="K28" s="32">
        <f>[1]ESAVI!K28+[1]LSAVI!K28+[1]LSSAVI!K28+[1]ISAVI!K28+[1]PSAVI!K28+[1]LAAVI!K28</f>
        <v>0</v>
      </c>
      <c r="L28" s="33">
        <f>SUM(H28:K28)</f>
        <v>0.43000000000000005</v>
      </c>
      <c r="M28" s="34">
        <f>M29+M30+M31</f>
        <v>0</v>
      </c>
      <c r="N28" s="35">
        <f t="shared" ref="N28:Q28" si="22">N29+N30+N31</f>
        <v>0</v>
      </c>
      <c r="O28" s="35">
        <f t="shared" si="22"/>
        <v>0</v>
      </c>
      <c r="P28" s="35">
        <f t="shared" si="22"/>
        <v>0</v>
      </c>
      <c r="Q28" s="36">
        <f t="shared" si="22"/>
        <v>0</v>
      </c>
      <c r="R28" s="31">
        <f>B28</f>
        <v>14.49</v>
      </c>
      <c r="S28" s="32">
        <f>R28-C28-H28+M28</f>
        <v>14.06</v>
      </c>
      <c r="T28" s="32">
        <f t="shared" si="3"/>
        <v>14.06</v>
      </c>
      <c r="U28" s="32">
        <f t="shared" si="3"/>
        <v>14.06</v>
      </c>
      <c r="V28" s="32">
        <f t="shared" si="3"/>
        <v>14.06</v>
      </c>
      <c r="W28" s="33">
        <f t="shared" si="8"/>
        <v>-0.42999999999999972</v>
      </c>
    </row>
    <row r="29" spans="1:23">
      <c r="A29" s="47" t="str">
        <f>$A$10</f>
        <v>Paikkakunta 1</v>
      </c>
      <c r="B29" s="38"/>
      <c r="C29" s="39"/>
      <c r="D29" s="40"/>
      <c r="E29" s="40"/>
      <c r="F29" s="40"/>
      <c r="G29" s="41">
        <f>C29+D29+E29+F29</f>
        <v>0</v>
      </c>
      <c r="H29" s="39"/>
      <c r="I29" s="40"/>
      <c r="J29" s="40"/>
      <c r="K29" s="40"/>
      <c r="L29" s="41">
        <f>H29+I29+J29+K29</f>
        <v>0</v>
      </c>
      <c r="M29" s="42"/>
      <c r="N29" s="43"/>
      <c r="O29" s="43"/>
      <c r="P29" s="43"/>
      <c r="Q29" s="44">
        <f>M29+N29+O29+P29</f>
        <v>0</v>
      </c>
      <c r="R29" s="45">
        <f>B29</f>
        <v>0</v>
      </c>
      <c r="S29" s="48">
        <f>R29-C29-H29+M29</f>
        <v>0</v>
      </c>
      <c r="T29" s="48">
        <f t="shared" si="3"/>
        <v>0</v>
      </c>
      <c r="U29" s="48">
        <f t="shared" si="3"/>
        <v>0</v>
      </c>
      <c r="V29" s="48">
        <f t="shared" si="3"/>
        <v>0</v>
      </c>
      <c r="W29" s="46">
        <f t="shared" si="8"/>
        <v>0</v>
      </c>
    </row>
    <row r="30" spans="1:23">
      <c r="A30" s="47" t="str">
        <f>$A$11</f>
        <v>Paikkakunta 2</v>
      </c>
      <c r="B30" s="38"/>
      <c r="C30" s="39"/>
      <c r="D30" s="40"/>
      <c r="E30" s="40"/>
      <c r="F30" s="40"/>
      <c r="G30" s="41">
        <f t="shared" ref="G30:G31" si="23">C30+D30+E30+F30</f>
        <v>0</v>
      </c>
      <c r="H30" s="39"/>
      <c r="I30" s="40"/>
      <c r="J30" s="40"/>
      <c r="K30" s="40"/>
      <c r="L30" s="41">
        <f t="shared" ref="L30:L31" si="24">H30+I30+J30+K30</f>
        <v>0</v>
      </c>
      <c r="M30" s="42"/>
      <c r="N30" s="43"/>
      <c r="O30" s="43"/>
      <c r="P30" s="43"/>
      <c r="Q30" s="44">
        <f t="shared" ref="Q30:Q31" si="25">M30+N30+O30+P30</f>
        <v>0</v>
      </c>
      <c r="R30" s="45">
        <f t="shared" ref="R30:R31" si="26">B30</f>
        <v>0</v>
      </c>
      <c r="S30" s="48">
        <f t="shared" ref="S30:S31" si="27">R30-C30-H30+M30</f>
        <v>0</v>
      </c>
      <c r="T30" s="48">
        <f t="shared" si="3"/>
        <v>0</v>
      </c>
      <c r="U30" s="48">
        <f t="shared" si="3"/>
        <v>0</v>
      </c>
      <c r="V30" s="48">
        <f t="shared" si="3"/>
        <v>0</v>
      </c>
      <c r="W30" s="46">
        <f t="shared" si="8"/>
        <v>0</v>
      </c>
    </row>
    <row r="31" spans="1:23">
      <c r="A31" s="37" t="str">
        <f>$A$12</f>
        <v>Paikkakunta 3</v>
      </c>
      <c r="B31" s="38"/>
      <c r="C31" s="39"/>
      <c r="D31" s="40"/>
      <c r="E31" s="40"/>
      <c r="F31" s="40"/>
      <c r="G31" s="41">
        <f t="shared" si="23"/>
        <v>0</v>
      </c>
      <c r="H31" s="39"/>
      <c r="I31" s="40"/>
      <c r="J31" s="40"/>
      <c r="K31" s="40"/>
      <c r="L31" s="41">
        <f t="shared" si="24"/>
        <v>0</v>
      </c>
      <c r="M31" s="42"/>
      <c r="N31" s="43"/>
      <c r="O31" s="43"/>
      <c r="P31" s="43"/>
      <c r="Q31" s="44">
        <f t="shared" si="25"/>
        <v>0</v>
      </c>
      <c r="R31" s="45">
        <f t="shared" si="26"/>
        <v>0</v>
      </c>
      <c r="S31" s="48">
        <f t="shared" si="27"/>
        <v>0</v>
      </c>
      <c r="T31" s="48">
        <f t="shared" si="3"/>
        <v>0</v>
      </c>
      <c r="U31" s="48">
        <f t="shared" si="3"/>
        <v>0</v>
      </c>
      <c r="V31" s="48">
        <f t="shared" si="3"/>
        <v>0</v>
      </c>
      <c r="W31" s="46">
        <f t="shared" si="8"/>
        <v>0</v>
      </c>
    </row>
    <row r="32" spans="1:23">
      <c r="A32" s="30" t="s">
        <v>26</v>
      </c>
      <c r="B32" s="30">
        <f>[1]ESAVI!B32+[1]LSAVI!B32+[1]LSSAVI!B32+[1]ISAVI!B32+[1]PSAVI!B32+[1]LAAVI!B32</f>
        <v>29.180000000000003</v>
      </c>
      <c r="C32" s="31">
        <f>[1]ESAVI!C32+[1]LSAVI!C32+[1]LSSAVI!C32+[1]ISAVI!C32+[1]PSAVI!C32+[1]LAAVI!C32</f>
        <v>0.5</v>
      </c>
      <c r="D32" s="32">
        <f>[1]ESAVI!D32+[1]LSAVI!D32+[1]LSSAVI!D32+[1]ISAVI!D32+[1]PSAVI!D32+[1]LAAVI!D32</f>
        <v>2.84</v>
      </c>
      <c r="E32" s="32">
        <f>[1]ESAVI!E32+[1]LSAVI!E32+[1]LSSAVI!E32+[1]ISAVI!E32+[1]PSAVI!E32+[1]LAAVI!E32</f>
        <v>2.08</v>
      </c>
      <c r="F32" s="32">
        <f>[1]ESAVI!F32+[1]LSAVI!F32+[1]LSSAVI!F32+[1]ISAVI!F32+[1]PSAVI!F32+[1]LAAVI!F32</f>
        <v>2.5499999999999998</v>
      </c>
      <c r="G32" s="33">
        <f>SUM(C32:F32)</f>
        <v>7.97</v>
      </c>
      <c r="H32" s="31">
        <f>[1]ESAVI!H32+[1]LSAVI!H32+[1]LSSAVI!H32+[1]ISAVI!H32+[1]PSAVI!H32+[1]LAAVI!H32</f>
        <v>1.33</v>
      </c>
      <c r="I32" s="32">
        <f>[1]ESAVI!I32+[1]LSAVI!I32+[1]LSSAVI!I32+[1]ISAVI!I32+[1]PSAVI!I32+[1]LAAVI!I32</f>
        <v>0</v>
      </c>
      <c r="J32" s="32">
        <f>[1]ESAVI!J32+[1]LSAVI!J32+[1]LSSAVI!J32+[1]ISAVI!J32+[1]PSAVI!J32+[1]LAAVI!J32</f>
        <v>0</v>
      </c>
      <c r="K32" s="32">
        <f>[1]ESAVI!K32+[1]LSAVI!K32+[1]LSSAVI!K32+[1]ISAVI!K32+[1]PSAVI!K32+[1]LAAVI!K32</f>
        <v>0</v>
      </c>
      <c r="L32" s="33">
        <f>SUM(H32:K32)</f>
        <v>1.33</v>
      </c>
      <c r="M32" s="34">
        <f>M33+M34+M35</f>
        <v>0</v>
      </c>
      <c r="N32" s="35">
        <f t="shared" ref="N32:Q32" si="28">N33+N34+N35</f>
        <v>0</v>
      </c>
      <c r="O32" s="35">
        <f t="shared" si="28"/>
        <v>0</v>
      </c>
      <c r="P32" s="35">
        <f t="shared" si="28"/>
        <v>0</v>
      </c>
      <c r="Q32" s="36">
        <f t="shared" si="28"/>
        <v>0</v>
      </c>
      <c r="R32" s="31">
        <f>B32</f>
        <v>29.180000000000003</v>
      </c>
      <c r="S32" s="32">
        <f>R32-C32-H32+M32</f>
        <v>27.35</v>
      </c>
      <c r="T32" s="32">
        <f t="shared" ref="T32:V47" si="29">S32-D32-I32+N32</f>
        <v>24.51</v>
      </c>
      <c r="U32" s="32">
        <f t="shared" si="29"/>
        <v>22.43</v>
      </c>
      <c r="V32" s="32">
        <f t="shared" si="29"/>
        <v>19.88</v>
      </c>
      <c r="W32" s="33">
        <f t="shared" si="8"/>
        <v>-9.3000000000000043</v>
      </c>
    </row>
    <row r="33" spans="1:23">
      <c r="A33" s="47" t="str">
        <f>$A$10</f>
        <v>Paikkakunta 1</v>
      </c>
      <c r="B33" s="38"/>
      <c r="C33" s="39"/>
      <c r="D33" s="40"/>
      <c r="E33" s="40"/>
      <c r="F33" s="40"/>
      <c r="G33" s="41">
        <f>C33+D33+E33+F33</f>
        <v>0</v>
      </c>
      <c r="H33" s="39"/>
      <c r="I33" s="40"/>
      <c r="J33" s="40"/>
      <c r="K33" s="40"/>
      <c r="L33" s="41">
        <f>H33+I33+J33+K33</f>
        <v>0</v>
      </c>
      <c r="M33" s="42"/>
      <c r="N33" s="43"/>
      <c r="O33" s="43"/>
      <c r="P33" s="43"/>
      <c r="Q33" s="44">
        <f>M33+N33+O33+P33</f>
        <v>0</v>
      </c>
      <c r="R33" s="45">
        <f>B33</f>
        <v>0</v>
      </c>
      <c r="S33" s="48">
        <f>R33-C33-H33+M33</f>
        <v>0</v>
      </c>
      <c r="T33" s="48">
        <f t="shared" si="29"/>
        <v>0</v>
      </c>
      <c r="U33" s="48">
        <f t="shared" si="29"/>
        <v>0</v>
      </c>
      <c r="V33" s="48">
        <f t="shared" si="29"/>
        <v>0</v>
      </c>
      <c r="W33" s="46">
        <f t="shared" si="8"/>
        <v>0</v>
      </c>
    </row>
    <row r="34" spans="1:23">
      <c r="A34" s="47" t="str">
        <f>$A$11</f>
        <v>Paikkakunta 2</v>
      </c>
      <c r="B34" s="38"/>
      <c r="C34" s="39"/>
      <c r="D34" s="40"/>
      <c r="E34" s="40"/>
      <c r="F34" s="40"/>
      <c r="G34" s="41">
        <f t="shared" ref="G34:G35" si="30">C34+D34+E34+F34</f>
        <v>0</v>
      </c>
      <c r="H34" s="39"/>
      <c r="I34" s="40"/>
      <c r="J34" s="40"/>
      <c r="K34" s="40"/>
      <c r="L34" s="41">
        <f t="shared" ref="L34:L35" si="31">H34+I34+J34+K34</f>
        <v>0</v>
      </c>
      <c r="M34" s="42"/>
      <c r="N34" s="43"/>
      <c r="O34" s="43"/>
      <c r="P34" s="43"/>
      <c r="Q34" s="44">
        <f t="shared" ref="Q34:Q35" si="32">M34+N34+O34+P34</f>
        <v>0</v>
      </c>
      <c r="R34" s="45">
        <f t="shared" ref="R34:R35" si="33">B34</f>
        <v>0</v>
      </c>
      <c r="S34" s="48">
        <f t="shared" ref="S34:S35" si="34">R34-C34-H34+M34</f>
        <v>0</v>
      </c>
      <c r="T34" s="48">
        <f t="shared" si="29"/>
        <v>0</v>
      </c>
      <c r="U34" s="48">
        <f t="shared" si="29"/>
        <v>0</v>
      </c>
      <c r="V34" s="48">
        <f t="shared" si="29"/>
        <v>0</v>
      </c>
      <c r="W34" s="46">
        <f t="shared" si="8"/>
        <v>0</v>
      </c>
    </row>
    <row r="35" spans="1:23">
      <c r="A35" s="37" t="str">
        <f>$A$12</f>
        <v>Paikkakunta 3</v>
      </c>
      <c r="B35" s="38"/>
      <c r="C35" s="39"/>
      <c r="D35" s="40"/>
      <c r="E35" s="40"/>
      <c r="F35" s="40"/>
      <c r="G35" s="41">
        <f t="shared" si="30"/>
        <v>0</v>
      </c>
      <c r="H35" s="39"/>
      <c r="I35" s="40"/>
      <c r="J35" s="40"/>
      <c r="K35" s="40"/>
      <c r="L35" s="41">
        <f t="shared" si="31"/>
        <v>0</v>
      </c>
      <c r="M35" s="42"/>
      <c r="N35" s="43"/>
      <c r="O35" s="43"/>
      <c r="P35" s="43"/>
      <c r="Q35" s="44">
        <f t="shared" si="32"/>
        <v>0</v>
      </c>
      <c r="R35" s="45">
        <f t="shared" si="33"/>
        <v>0</v>
      </c>
      <c r="S35" s="48">
        <f t="shared" si="34"/>
        <v>0</v>
      </c>
      <c r="T35" s="48">
        <f t="shared" si="29"/>
        <v>0</v>
      </c>
      <c r="U35" s="48">
        <f t="shared" si="29"/>
        <v>0</v>
      </c>
      <c r="V35" s="48">
        <f t="shared" si="29"/>
        <v>0</v>
      </c>
      <c r="W35" s="46">
        <f t="shared" si="8"/>
        <v>0</v>
      </c>
    </row>
    <row r="36" spans="1:23">
      <c r="A36" s="30" t="s">
        <v>27</v>
      </c>
      <c r="B36" s="30">
        <f>[1]ESAVI!B36+[1]LSAVI!B36+[1]LSSAVI!B36+[1]ISAVI!B36+[1]PSAVI!B36+[1]LAAVI!B36</f>
        <v>14.8</v>
      </c>
      <c r="C36" s="31">
        <f>[1]ESAVI!C36+[1]LSAVI!C36+[1]LSSAVI!C36+[1]ISAVI!C36+[1]PSAVI!C36+[1]LAAVI!C36</f>
        <v>0</v>
      </c>
      <c r="D36" s="32">
        <f>[1]ESAVI!D36+[1]LSAVI!D36+[1]LSSAVI!D36+[1]ISAVI!D36+[1]PSAVI!D36+[1]LAAVI!D36</f>
        <v>0.6</v>
      </c>
      <c r="E36" s="32">
        <f>[1]ESAVI!E36+[1]LSAVI!E36+[1]LSSAVI!E36+[1]ISAVI!E36+[1]PSAVI!E36+[1]LAAVI!E36</f>
        <v>0.75</v>
      </c>
      <c r="F36" s="32">
        <f>[1]ESAVI!F36+[1]LSAVI!F36+[1]LSSAVI!F36+[1]ISAVI!F36+[1]PSAVI!F36+[1]LAAVI!F36</f>
        <v>0.67</v>
      </c>
      <c r="G36" s="33">
        <f>SUM(C36:F36)</f>
        <v>2.02</v>
      </c>
      <c r="H36" s="31">
        <f>[1]ESAVI!H36+[1]LSAVI!H36+[1]LSSAVI!H36+[1]ISAVI!H36+[1]PSAVI!H36+[1]LAAVI!H36</f>
        <v>0.25</v>
      </c>
      <c r="I36" s="32">
        <f>[1]ESAVI!I36+[1]LSAVI!I36+[1]LSSAVI!I36+[1]ISAVI!I36+[1]PSAVI!I36+[1]LAAVI!I36</f>
        <v>0.25</v>
      </c>
      <c r="J36" s="32">
        <f>[1]ESAVI!J36+[1]LSAVI!J36+[1]LSSAVI!J36+[1]ISAVI!J36+[1]PSAVI!J36+[1]LAAVI!J36</f>
        <v>0</v>
      </c>
      <c r="K36" s="32">
        <f>[1]ESAVI!K36+[1]LSAVI!K36+[1]LSSAVI!K36+[1]ISAVI!K36+[1]PSAVI!K36+[1]LAAVI!K36</f>
        <v>0</v>
      </c>
      <c r="L36" s="33">
        <f>SUM(H36:K36)</f>
        <v>0.5</v>
      </c>
      <c r="M36" s="34">
        <f>M37+M38+M39</f>
        <v>0</v>
      </c>
      <c r="N36" s="35">
        <f t="shared" ref="N36:Q36" si="35">N37+N38+N39</f>
        <v>0</v>
      </c>
      <c r="O36" s="35">
        <f t="shared" si="35"/>
        <v>0</v>
      </c>
      <c r="P36" s="35">
        <f t="shared" si="35"/>
        <v>0</v>
      </c>
      <c r="Q36" s="36">
        <f t="shared" si="35"/>
        <v>0</v>
      </c>
      <c r="R36" s="31">
        <f>B36</f>
        <v>14.8</v>
      </c>
      <c r="S36" s="32">
        <f>R36-C36-H36+M36</f>
        <v>14.55</v>
      </c>
      <c r="T36" s="32">
        <f t="shared" si="29"/>
        <v>13.700000000000001</v>
      </c>
      <c r="U36" s="32">
        <f t="shared" si="29"/>
        <v>12.950000000000001</v>
      </c>
      <c r="V36" s="32">
        <f t="shared" si="29"/>
        <v>12.280000000000001</v>
      </c>
      <c r="W36" s="33">
        <f t="shared" si="8"/>
        <v>-2.5199999999999996</v>
      </c>
    </row>
    <row r="37" spans="1:23">
      <c r="A37" s="47" t="str">
        <f>$A$10</f>
        <v>Paikkakunta 1</v>
      </c>
      <c r="B37" s="38"/>
      <c r="C37" s="39"/>
      <c r="D37" s="40"/>
      <c r="E37" s="40"/>
      <c r="F37" s="40"/>
      <c r="G37" s="41">
        <f>C37+D37+E37+F37</f>
        <v>0</v>
      </c>
      <c r="H37" s="39"/>
      <c r="I37" s="40"/>
      <c r="J37" s="40"/>
      <c r="K37" s="40"/>
      <c r="L37" s="41">
        <f>H37+I37+J37+K37</f>
        <v>0</v>
      </c>
      <c r="M37" s="42"/>
      <c r="N37" s="43"/>
      <c r="O37" s="43"/>
      <c r="P37" s="43"/>
      <c r="Q37" s="44">
        <f>M37+N37+O37+P37</f>
        <v>0</v>
      </c>
      <c r="R37" s="45">
        <f>B37</f>
        <v>0</v>
      </c>
      <c r="S37" s="48">
        <f>R37-C37-H37+M37</f>
        <v>0</v>
      </c>
      <c r="T37" s="48">
        <f t="shared" si="29"/>
        <v>0</v>
      </c>
      <c r="U37" s="48">
        <f t="shared" si="29"/>
        <v>0</v>
      </c>
      <c r="V37" s="48">
        <f t="shared" si="29"/>
        <v>0</v>
      </c>
      <c r="W37" s="46">
        <f t="shared" si="8"/>
        <v>0</v>
      </c>
    </row>
    <row r="38" spans="1:23">
      <c r="A38" s="47" t="str">
        <f>$A$11</f>
        <v>Paikkakunta 2</v>
      </c>
      <c r="B38" s="38"/>
      <c r="C38" s="39"/>
      <c r="D38" s="40"/>
      <c r="E38" s="40"/>
      <c r="F38" s="40"/>
      <c r="G38" s="41">
        <f t="shared" ref="G38:G39" si="36">C38+D38+E38+F38</f>
        <v>0</v>
      </c>
      <c r="H38" s="39"/>
      <c r="I38" s="40"/>
      <c r="J38" s="40"/>
      <c r="K38" s="40"/>
      <c r="L38" s="41">
        <f t="shared" ref="L38:L39" si="37">H38+I38+J38+K38</f>
        <v>0</v>
      </c>
      <c r="M38" s="42"/>
      <c r="N38" s="43"/>
      <c r="O38" s="43"/>
      <c r="P38" s="43"/>
      <c r="Q38" s="44">
        <f t="shared" ref="Q38:Q39" si="38">M38+N38+O38+P38</f>
        <v>0</v>
      </c>
      <c r="R38" s="45">
        <f t="shared" ref="R38:R39" si="39">B38</f>
        <v>0</v>
      </c>
      <c r="S38" s="48">
        <f t="shared" ref="S38:S39" si="40">R38-C38-H38+M38</f>
        <v>0</v>
      </c>
      <c r="T38" s="48">
        <f t="shared" si="29"/>
        <v>0</v>
      </c>
      <c r="U38" s="48">
        <f t="shared" si="29"/>
        <v>0</v>
      </c>
      <c r="V38" s="48">
        <f t="shared" si="29"/>
        <v>0</v>
      </c>
      <c r="W38" s="46">
        <f t="shared" si="8"/>
        <v>0</v>
      </c>
    </row>
    <row r="39" spans="1:23">
      <c r="A39" s="37" t="str">
        <f>$A$12</f>
        <v>Paikkakunta 3</v>
      </c>
      <c r="B39" s="38"/>
      <c r="C39" s="39"/>
      <c r="D39" s="40"/>
      <c r="E39" s="40"/>
      <c r="F39" s="40"/>
      <c r="G39" s="41">
        <f t="shared" si="36"/>
        <v>0</v>
      </c>
      <c r="H39" s="39"/>
      <c r="I39" s="40"/>
      <c r="J39" s="40"/>
      <c r="K39" s="40"/>
      <c r="L39" s="41">
        <f t="shared" si="37"/>
        <v>0</v>
      </c>
      <c r="M39" s="42"/>
      <c r="N39" s="43"/>
      <c r="O39" s="43"/>
      <c r="P39" s="43"/>
      <c r="Q39" s="44">
        <f t="shared" si="38"/>
        <v>0</v>
      </c>
      <c r="R39" s="45">
        <f t="shared" si="39"/>
        <v>0</v>
      </c>
      <c r="S39" s="48">
        <f t="shared" si="40"/>
        <v>0</v>
      </c>
      <c r="T39" s="48">
        <f t="shared" si="29"/>
        <v>0</v>
      </c>
      <c r="U39" s="48">
        <f t="shared" si="29"/>
        <v>0</v>
      </c>
      <c r="V39" s="48">
        <f t="shared" si="29"/>
        <v>0</v>
      </c>
      <c r="W39" s="46">
        <f t="shared" si="8"/>
        <v>0</v>
      </c>
    </row>
    <row r="40" spans="1:23">
      <c r="A40" s="30" t="s">
        <v>28</v>
      </c>
      <c r="B40" s="30">
        <f>[1]ESAVI!B40+[1]LSAVI!B40+[1]LSSAVI!B40+[1]ISAVI!B40+[1]PSAVI!B40+[1]LAAVI!B40</f>
        <v>23.67</v>
      </c>
      <c r="C40" s="31">
        <f>[1]ESAVI!C40+[1]LSAVI!C40+[1]LSSAVI!C40+[1]ISAVI!C40+[1]PSAVI!C40+[1]LAAVI!C40</f>
        <v>2.09</v>
      </c>
      <c r="D40" s="32">
        <f>[1]ESAVI!D40+[1]LSAVI!D40+[1]LSSAVI!D40+[1]ISAVI!D40+[1]PSAVI!D40+[1]LAAVI!D40</f>
        <v>2.25</v>
      </c>
      <c r="E40" s="32">
        <f>[1]ESAVI!E40+[1]LSAVI!E40+[1]LSSAVI!E40+[1]ISAVI!E40+[1]PSAVI!E40+[1]LAAVI!E40</f>
        <v>0.75</v>
      </c>
      <c r="F40" s="32">
        <f>[1]ESAVI!F40+[1]LSAVI!F40+[1]LSSAVI!F40+[1]ISAVI!F40+[1]PSAVI!F40+[1]LAAVI!F40</f>
        <v>2</v>
      </c>
      <c r="G40" s="33">
        <f>SUM(C40:F40)</f>
        <v>7.09</v>
      </c>
      <c r="H40" s="31">
        <f>[1]ESAVI!H40+[1]LSAVI!H40+[1]LSSAVI!H40+[1]ISAVI!H40+[1]PSAVI!H40+[1]LAAVI!H40</f>
        <v>1.4</v>
      </c>
      <c r="I40" s="32">
        <f>[1]ESAVI!I40+[1]LSAVI!I40+[1]LSSAVI!I40+[1]ISAVI!I40+[1]PSAVI!I40+[1]LAAVI!I40</f>
        <v>0</v>
      </c>
      <c r="J40" s="32">
        <f>[1]ESAVI!J40+[1]LSAVI!J40+[1]LSSAVI!J40+[1]ISAVI!J40+[1]PSAVI!J40+[1]LAAVI!J40</f>
        <v>0</v>
      </c>
      <c r="K40" s="32">
        <f>[1]ESAVI!K40+[1]LSAVI!K40+[1]LSSAVI!K40+[1]ISAVI!K40+[1]PSAVI!K40+[1]LAAVI!K40</f>
        <v>0</v>
      </c>
      <c r="L40" s="33">
        <f>SUM(H40:K40)</f>
        <v>1.4</v>
      </c>
      <c r="M40" s="34">
        <f>M41+M42+M43</f>
        <v>0</v>
      </c>
      <c r="N40" s="35">
        <f t="shared" ref="N40:Q40" si="41">N41+N42+N43</f>
        <v>0</v>
      </c>
      <c r="O40" s="35">
        <f t="shared" si="41"/>
        <v>0</v>
      </c>
      <c r="P40" s="35">
        <f t="shared" si="41"/>
        <v>0</v>
      </c>
      <c r="Q40" s="36">
        <f t="shared" si="41"/>
        <v>0</v>
      </c>
      <c r="R40" s="31">
        <f>B40</f>
        <v>23.67</v>
      </c>
      <c r="S40" s="32">
        <f>R40-C40-H40+M40</f>
        <v>20.180000000000003</v>
      </c>
      <c r="T40" s="32">
        <f t="shared" si="29"/>
        <v>17.930000000000003</v>
      </c>
      <c r="U40" s="32">
        <f t="shared" si="29"/>
        <v>17.180000000000003</v>
      </c>
      <c r="V40" s="32">
        <f t="shared" si="29"/>
        <v>15.180000000000003</v>
      </c>
      <c r="W40" s="33">
        <f t="shared" si="8"/>
        <v>-8.4899999999999984</v>
      </c>
    </row>
    <row r="41" spans="1:23">
      <c r="A41" s="47" t="str">
        <f>$A$10</f>
        <v>Paikkakunta 1</v>
      </c>
      <c r="B41" s="38"/>
      <c r="C41" s="39"/>
      <c r="D41" s="40"/>
      <c r="E41" s="40"/>
      <c r="F41" s="40"/>
      <c r="G41" s="41">
        <f>C41+D41+E41+F41</f>
        <v>0</v>
      </c>
      <c r="H41" s="39"/>
      <c r="I41" s="40"/>
      <c r="J41" s="40"/>
      <c r="K41" s="40"/>
      <c r="L41" s="41">
        <f>H41+I41+J41+K41</f>
        <v>0</v>
      </c>
      <c r="M41" s="42"/>
      <c r="N41" s="43"/>
      <c r="O41" s="43"/>
      <c r="P41" s="43"/>
      <c r="Q41" s="44">
        <f>M41+N41+O41+P41</f>
        <v>0</v>
      </c>
      <c r="R41" s="45">
        <f>B41</f>
        <v>0</v>
      </c>
      <c r="S41" s="48">
        <f>R41-C41-H41+M41</f>
        <v>0</v>
      </c>
      <c r="T41" s="48">
        <f t="shared" si="29"/>
        <v>0</v>
      </c>
      <c r="U41" s="48">
        <f t="shared" si="29"/>
        <v>0</v>
      </c>
      <c r="V41" s="48">
        <f t="shared" si="29"/>
        <v>0</v>
      </c>
      <c r="W41" s="46">
        <f t="shared" si="8"/>
        <v>0</v>
      </c>
    </row>
    <row r="42" spans="1:23">
      <c r="A42" s="47" t="str">
        <f>$A$11</f>
        <v>Paikkakunta 2</v>
      </c>
      <c r="B42" s="38"/>
      <c r="C42" s="39"/>
      <c r="D42" s="40"/>
      <c r="E42" s="40"/>
      <c r="F42" s="40"/>
      <c r="G42" s="41">
        <f t="shared" ref="G42:G43" si="42">C42+D42+E42+F42</f>
        <v>0</v>
      </c>
      <c r="H42" s="39"/>
      <c r="I42" s="40"/>
      <c r="J42" s="40"/>
      <c r="K42" s="40"/>
      <c r="L42" s="41">
        <f t="shared" ref="L42:L43" si="43">H42+I42+J42+K42</f>
        <v>0</v>
      </c>
      <c r="M42" s="42"/>
      <c r="N42" s="43"/>
      <c r="O42" s="43"/>
      <c r="P42" s="43"/>
      <c r="Q42" s="44">
        <f t="shared" ref="Q42:Q43" si="44">M42+N42+O42+P42</f>
        <v>0</v>
      </c>
      <c r="R42" s="45">
        <f t="shared" ref="R42:R43" si="45">B42</f>
        <v>0</v>
      </c>
      <c r="S42" s="48">
        <f t="shared" ref="S42:S43" si="46">R42-C42-H42+M42</f>
        <v>0</v>
      </c>
      <c r="T42" s="48">
        <f t="shared" si="29"/>
        <v>0</v>
      </c>
      <c r="U42" s="48">
        <f t="shared" si="29"/>
        <v>0</v>
      </c>
      <c r="V42" s="48">
        <f t="shared" si="29"/>
        <v>0</v>
      </c>
      <c r="W42" s="46">
        <f t="shared" si="8"/>
        <v>0</v>
      </c>
    </row>
    <row r="43" spans="1:23">
      <c r="A43" s="37" t="str">
        <f>$A$12</f>
        <v>Paikkakunta 3</v>
      </c>
      <c r="B43" s="38"/>
      <c r="C43" s="39"/>
      <c r="D43" s="40"/>
      <c r="E43" s="40"/>
      <c r="F43" s="40"/>
      <c r="G43" s="41">
        <f t="shared" si="42"/>
        <v>0</v>
      </c>
      <c r="H43" s="39"/>
      <c r="I43" s="40"/>
      <c r="J43" s="40"/>
      <c r="K43" s="40"/>
      <c r="L43" s="41">
        <f t="shared" si="43"/>
        <v>0</v>
      </c>
      <c r="M43" s="42"/>
      <c r="N43" s="43"/>
      <c r="O43" s="43"/>
      <c r="P43" s="43"/>
      <c r="Q43" s="44">
        <f t="shared" si="44"/>
        <v>0</v>
      </c>
      <c r="R43" s="45">
        <f t="shared" si="45"/>
        <v>0</v>
      </c>
      <c r="S43" s="48">
        <f t="shared" si="46"/>
        <v>0</v>
      </c>
      <c r="T43" s="48">
        <f t="shared" si="29"/>
        <v>0</v>
      </c>
      <c r="U43" s="48">
        <f t="shared" si="29"/>
        <v>0</v>
      </c>
      <c r="V43" s="48">
        <f t="shared" si="29"/>
        <v>0</v>
      </c>
      <c r="W43" s="46">
        <f t="shared" si="8"/>
        <v>0</v>
      </c>
    </row>
    <row r="44" spans="1:23">
      <c r="A44" s="30" t="s">
        <v>29</v>
      </c>
      <c r="B44" s="30">
        <f>[1]ESAVI!B44+[1]LSAVI!B44+[1]LSSAVI!B44+[1]ISAVI!B44+[1]PSAVI!B44+[1]LAAVI!B44</f>
        <v>0.13</v>
      </c>
      <c r="C44" s="31">
        <f>[1]ESAVI!C44+[1]LSAVI!C44+[1]LSSAVI!C44+[1]ISAVI!C44+[1]PSAVI!C44+[1]LAAVI!C44</f>
        <v>0</v>
      </c>
      <c r="D44" s="32">
        <f>[1]ESAVI!D44+[1]LSAVI!D44+[1]LSSAVI!D44+[1]ISAVI!D44+[1]PSAVI!D44+[1]LAAVI!D44</f>
        <v>0</v>
      </c>
      <c r="E44" s="32">
        <f>[1]ESAVI!E44+[1]LSAVI!E44+[1]LSSAVI!E44+[1]ISAVI!E44+[1]PSAVI!E44+[1]LAAVI!E44</f>
        <v>0</v>
      </c>
      <c r="F44" s="32">
        <f>[1]ESAVI!F44+[1]LSAVI!F44+[1]LSSAVI!F44+[1]ISAVI!F44+[1]PSAVI!F44+[1]LAAVI!F44</f>
        <v>0</v>
      </c>
      <c r="G44" s="33">
        <f>SUM(C44:F44)</f>
        <v>0</v>
      </c>
      <c r="H44" s="31">
        <f>[1]ESAVI!H44+[1]LSAVI!H44+[1]LSSAVI!H44+[1]ISAVI!H44+[1]PSAVI!H44+[1]LAAVI!H44</f>
        <v>0</v>
      </c>
      <c r="I44" s="32">
        <f>[1]ESAVI!I44+[1]LSAVI!I44+[1]LSSAVI!I44+[1]ISAVI!I44+[1]PSAVI!I44+[1]LAAVI!I44</f>
        <v>0</v>
      </c>
      <c r="J44" s="32">
        <f>[1]ESAVI!J44+[1]LSAVI!J44+[1]LSSAVI!J44+[1]ISAVI!J44+[1]PSAVI!J44+[1]LAAVI!J44</f>
        <v>0</v>
      </c>
      <c r="K44" s="32">
        <f>[1]ESAVI!K44+[1]LSAVI!K44+[1]LSSAVI!K44+[1]ISAVI!K44+[1]PSAVI!K44+[1]LAAVI!K44</f>
        <v>0</v>
      </c>
      <c r="L44" s="33">
        <f>SUM(H44:K44)</f>
        <v>0</v>
      </c>
      <c r="M44" s="34">
        <f>M45+M46+M47</f>
        <v>0</v>
      </c>
      <c r="N44" s="35">
        <f t="shared" ref="N44:Q44" si="47">N45+N46+N47</f>
        <v>0</v>
      </c>
      <c r="O44" s="35">
        <f t="shared" si="47"/>
        <v>0</v>
      </c>
      <c r="P44" s="35">
        <f t="shared" si="47"/>
        <v>0</v>
      </c>
      <c r="Q44" s="36">
        <f t="shared" si="47"/>
        <v>0</v>
      </c>
      <c r="R44" s="31">
        <f>B44</f>
        <v>0.13</v>
      </c>
      <c r="S44" s="32">
        <f>R44-C44-H44+M44</f>
        <v>0.13</v>
      </c>
      <c r="T44" s="32">
        <f t="shared" si="29"/>
        <v>0.13</v>
      </c>
      <c r="U44" s="32">
        <f t="shared" si="29"/>
        <v>0.13</v>
      </c>
      <c r="V44" s="32">
        <f t="shared" si="29"/>
        <v>0.13</v>
      </c>
      <c r="W44" s="33">
        <f t="shared" si="8"/>
        <v>0</v>
      </c>
    </row>
    <row r="45" spans="1:23">
      <c r="A45" s="47" t="str">
        <f>$A$10</f>
        <v>Paikkakunta 1</v>
      </c>
      <c r="B45" s="38"/>
      <c r="C45" s="39"/>
      <c r="D45" s="40"/>
      <c r="E45" s="40"/>
      <c r="F45" s="40"/>
      <c r="G45" s="41">
        <f>C45+D45+E45+F45</f>
        <v>0</v>
      </c>
      <c r="H45" s="39"/>
      <c r="I45" s="40"/>
      <c r="J45" s="40"/>
      <c r="K45" s="40"/>
      <c r="L45" s="41">
        <f>H45+I45+J45+K45</f>
        <v>0</v>
      </c>
      <c r="M45" s="42"/>
      <c r="N45" s="43"/>
      <c r="O45" s="43"/>
      <c r="P45" s="43"/>
      <c r="Q45" s="44">
        <f>M45+N45+O45+P45</f>
        <v>0</v>
      </c>
      <c r="R45" s="45">
        <f>B45</f>
        <v>0</v>
      </c>
      <c r="S45" s="48">
        <f>R45-C45-H45+M45</f>
        <v>0</v>
      </c>
      <c r="T45" s="48">
        <f t="shared" si="29"/>
        <v>0</v>
      </c>
      <c r="U45" s="48">
        <f t="shared" si="29"/>
        <v>0</v>
      </c>
      <c r="V45" s="48">
        <f t="shared" si="29"/>
        <v>0</v>
      </c>
      <c r="W45" s="46">
        <f t="shared" si="8"/>
        <v>0</v>
      </c>
    </row>
    <row r="46" spans="1:23">
      <c r="A46" s="47" t="str">
        <f>$A$11</f>
        <v>Paikkakunta 2</v>
      </c>
      <c r="B46" s="38"/>
      <c r="C46" s="39"/>
      <c r="D46" s="40"/>
      <c r="E46" s="40"/>
      <c r="F46" s="40"/>
      <c r="G46" s="41">
        <f t="shared" ref="G46:G47" si="48">C46+D46+E46+F46</f>
        <v>0</v>
      </c>
      <c r="H46" s="39"/>
      <c r="I46" s="40"/>
      <c r="J46" s="40"/>
      <c r="K46" s="40"/>
      <c r="L46" s="41">
        <f t="shared" ref="L46:L47" si="49">H46+I46+J46+K46</f>
        <v>0</v>
      </c>
      <c r="M46" s="42"/>
      <c r="N46" s="43"/>
      <c r="O46" s="43"/>
      <c r="P46" s="43"/>
      <c r="Q46" s="44">
        <f t="shared" ref="Q46:Q47" si="50">M46+N46+O46+P46</f>
        <v>0</v>
      </c>
      <c r="R46" s="45">
        <f t="shared" ref="R46:R47" si="51">B46</f>
        <v>0</v>
      </c>
      <c r="S46" s="48">
        <f t="shared" ref="S46:S47" si="52">R46-C46-H46+M46</f>
        <v>0</v>
      </c>
      <c r="T46" s="48">
        <f t="shared" si="29"/>
        <v>0</v>
      </c>
      <c r="U46" s="48">
        <f t="shared" si="29"/>
        <v>0</v>
      </c>
      <c r="V46" s="48">
        <f t="shared" si="29"/>
        <v>0</v>
      </c>
      <c r="W46" s="46">
        <f t="shared" si="8"/>
        <v>0</v>
      </c>
    </row>
    <row r="47" spans="1:23">
      <c r="A47" s="37" t="str">
        <f>$A$12</f>
        <v>Paikkakunta 3</v>
      </c>
      <c r="B47" s="38"/>
      <c r="C47" s="39"/>
      <c r="D47" s="40"/>
      <c r="E47" s="40"/>
      <c r="F47" s="40"/>
      <c r="G47" s="41">
        <f t="shared" si="48"/>
        <v>0</v>
      </c>
      <c r="H47" s="39"/>
      <c r="I47" s="40"/>
      <c r="J47" s="40"/>
      <c r="K47" s="40"/>
      <c r="L47" s="41">
        <f t="shared" si="49"/>
        <v>0</v>
      </c>
      <c r="M47" s="42"/>
      <c r="N47" s="43"/>
      <c r="O47" s="43"/>
      <c r="P47" s="43"/>
      <c r="Q47" s="44">
        <f t="shared" si="50"/>
        <v>0</v>
      </c>
      <c r="R47" s="45">
        <f t="shared" si="51"/>
        <v>0</v>
      </c>
      <c r="S47" s="48">
        <f t="shared" si="52"/>
        <v>0</v>
      </c>
      <c r="T47" s="48">
        <f t="shared" si="29"/>
        <v>0</v>
      </c>
      <c r="U47" s="48">
        <f t="shared" si="29"/>
        <v>0</v>
      </c>
      <c r="V47" s="48">
        <f t="shared" si="29"/>
        <v>0</v>
      </c>
      <c r="W47" s="46">
        <f t="shared" si="8"/>
        <v>0</v>
      </c>
    </row>
    <row r="48" spans="1:23">
      <c r="A48" s="49" t="s">
        <v>30</v>
      </c>
      <c r="B48" s="30">
        <f>[1]ESAVI!B48+[1]LSAVI!B48+[1]LSSAVI!B48+[1]ISAVI!B48+[1]PSAVI!B48+[1]LAAVI!B48</f>
        <v>2.08</v>
      </c>
      <c r="C48" s="31">
        <f>[1]ESAVI!C48+[1]LSAVI!C48+[1]LSSAVI!C48+[1]ISAVI!C48+[1]PSAVI!C48+[1]LAAVI!C48</f>
        <v>0</v>
      </c>
      <c r="D48" s="32">
        <f>[1]ESAVI!D48+[1]LSAVI!D48+[1]LSSAVI!D48+[1]ISAVI!D48+[1]PSAVI!D48+[1]LAAVI!D48</f>
        <v>0</v>
      </c>
      <c r="E48" s="32">
        <f>[1]ESAVI!E48+[1]LSAVI!E48+[1]LSSAVI!E48+[1]ISAVI!E48+[1]PSAVI!E48+[1]LAAVI!E48</f>
        <v>0</v>
      </c>
      <c r="F48" s="32">
        <f>[1]ESAVI!F48+[1]LSAVI!F48+[1]LSSAVI!F48+[1]ISAVI!F48+[1]PSAVI!F48+[1]LAAVI!F48</f>
        <v>0</v>
      </c>
      <c r="G48" s="33">
        <f>SUM(C48:F48)</f>
        <v>0</v>
      </c>
      <c r="H48" s="31">
        <f>[1]ESAVI!H48+[1]LSAVI!H48+[1]LSSAVI!H48+[1]ISAVI!H48+[1]PSAVI!H48+[1]LAAVI!H48</f>
        <v>0</v>
      </c>
      <c r="I48" s="32">
        <f>[1]ESAVI!I48+[1]LSAVI!I48+[1]LSSAVI!I48+[1]ISAVI!I48+[1]PSAVI!I48+[1]LAAVI!I48</f>
        <v>0</v>
      </c>
      <c r="J48" s="32">
        <f>[1]ESAVI!J48+[1]LSAVI!J48+[1]LSSAVI!J48+[1]ISAVI!J48+[1]PSAVI!J48+[1]LAAVI!J48</f>
        <v>0</v>
      </c>
      <c r="K48" s="32">
        <f>[1]ESAVI!K48+[1]LSAVI!K48+[1]LSSAVI!K48+[1]ISAVI!K48+[1]PSAVI!K48+[1]LAAVI!K48</f>
        <v>0</v>
      </c>
      <c r="L48" s="33">
        <f>SUM(H48:K48)</f>
        <v>0</v>
      </c>
      <c r="M48" s="34">
        <f>M49+M50+M51</f>
        <v>0</v>
      </c>
      <c r="N48" s="35">
        <f t="shared" ref="N48:Q48" si="53">N49+N50+N51</f>
        <v>0</v>
      </c>
      <c r="O48" s="35">
        <f t="shared" si="53"/>
        <v>0</v>
      </c>
      <c r="P48" s="35">
        <f t="shared" si="53"/>
        <v>0</v>
      </c>
      <c r="Q48" s="36">
        <f t="shared" si="53"/>
        <v>0</v>
      </c>
      <c r="R48" s="31">
        <f>B48</f>
        <v>2.08</v>
      </c>
      <c r="S48" s="32">
        <f>R48-C48-H48+M48</f>
        <v>2.08</v>
      </c>
      <c r="T48" s="32">
        <f t="shared" ref="T48:V55" si="54">S48-D48-I48+N48</f>
        <v>2.08</v>
      </c>
      <c r="U48" s="32">
        <f t="shared" si="54"/>
        <v>2.08</v>
      </c>
      <c r="V48" s="32">
        <f t="shared" si="54"/>
        <v>2.08</v>
      </c>
      <c r="W48" s="33">
        <f t="shared" si="8"/>
        <v>0</v>
      </c>
    </row>
    <row r="49" spans="1:23">
      <c r="A49" s="47" t="str">
        <f>$A$10</f>
        <v>Paikkakunta 1</v>
      </c>
      <c r="B49" s="38"/>
      <c r="C49" s="39"/>
      <c r="D49" s="40"/>
      <c r="E49" s="40"/>
      <c r="F49" s="40"/>
      <c r="G49" s="41">
        <f>C49+D49+E49+F49</f>
        <v>0</v>
      </c>
      <c r="H49" s="39"/>
      <c r="I49" s="40"/>
      <c r="J49" s="40"/>
      <c r="K49" s="40"/>
      <c r="L49" s="41">
        <f>H49+I49+J49+K49</f>
        <v>0</v>
      </c>
      <c r="M49" s="42"/>
      <c r="N49" s="43"/>
      <c r="O49" s="43"/>
      <c r="P49" s="43"/>
      <c r="Q49" s="44">
        <f>M49+N49+O49+P49</f>
        <v>0</v>
      </c>
      <c r="R49" s="45">
        <f>B49</f>
        <v>0</v>
      </c>
      <c r="S49" s="48">
        <f>R49-C49-H49+M49</f>
        <v>0</v>
      </c>
      <c r="T49" s="48">
        <f t="shared" si="54"/>
        <v>0</v>
      </c>
      <c r="U49" s="48">
        <f t="shared" si="54"/>
        <v>0</v>
      </c>
      <c r="V49" s="48">
        <f t="shared" si="54"/>
        <v>0</v>
      </c>
      <c r="W49" s="46">
        <f t="shared" si="8"/>
        <v>0</v>
      </c>
    </row>
    <row r="50" spans="1:23">
      <c r="A50" s="47" t="str">
        <f>$A$11</f>
        <v>Paikkakunta 2</v>
      </c>
      <c r="B50" s="38"/>
      <c r="C50" s="39"/>
      <c r="D50" s="40"/>
      <c r="E50" s="40"/>
      <c r="F50" s="40"/>
      <c r="G50" s="41">
        <f t="shared" ref="G50:G51" si="55">C50+D50+E50+F50</f>
        <v>0</v>
      </c>
      <c r="H50" s="39"/>
      <c r="I50" s="40"/>
      <c r="J50" s="40"/>
      <c r="K50" s="40"/>
      <c r="L50" s="41">
        <f t="shared" ref="L50:L51" si="56">H50+I50+J50+K50</f>
        <v>0</v>
      </c>
      <c r="M50" s="42"/>
      <c r="N50" s="43"/>
      <c r="O50" s="43"/>
      <c r="P50" s="43"/>
      <c r="Q50" s="44">
        <f t="shared" ref="Q50:Q51" si="57">M50+N50+O50+P50</f>
        <v>0</v>
      </c>
      <c r="R50" s="45">
        <f t="shared" ref="R50:R51" si="58">B50</f>
        <v>0</v>
      </c>
      <c r="S50" s="48">
        <f t="shared" ref="S50:S51" si="59">R50-C50-H50+M50</f>
        <v>0</v>
      </c>
      <c r="T50" s="48">
        <f t="shared" si="54"/>
        <v>0</v>
      </c>
      <c r="U50" s="48">
        <f t="shared" si="54"/>
        <v>0</v>
      </c>
      <c r="V50" s="48">
        <f t="shared" si="54"/>
        <v>0</v>
      </c>
      <c r="W50" s="46">
        <f t="shared" si="8"/>
        <v>0</v>
      </c>
    </row>
    <row r="51" spans="1:23">
      <c r="A51" s="37" t="str">
        <f>$A$12</f>
        <v>Paikkakunta 3</v>
      </c>
      <c r="B51" s="38"/>
      <c r="C51" s="39"/>
      <c r="D51" s="40"/>
      <c r="E51" s="40"/>
      <c r="F51" s="40"/>
      <c r="G51" s="41">
        <f t="shared" si="55"/>
        <v>0</v>
      </c>
      <c r="H51" s="39"/>
      <c r="I51" s="40"/>
      <c r="J51" s="40"/>
      <c r="K51" s="40"/>
      <c r="L51" s="41">
        <f t="shared" si="56"/>
        <v>0</v>
      </c>
      <c r="M51" s="42"/>
      <c r="N51" s="43"/>
      <c r="O51" s="43"/>
      <c r="P51" s="43"/>
      <c r="Q51" s="44">
        <f t="shared" si="57"/>
        <v>0</v>
      </c>
      <c r="R51" s="45">
        <f t="shared" si="58"/>
        <v>0</v>
      </c>
      <c r="S51" s="48">
        <f t="shared" si="59"/>
        <v>0</v>
      </c>
      <c r="T51" s="48">
        <f t="shared" si="54"/>
        <v>0</v>
      </c>
      <c r="U51" s="48">
        <f t="shared" si="54"/>
        <v>0</v>
      </c>
      <c r="V51" s="48">
        <f t="shared" si="54"/>
        <v>0</v>
      </c>
      <c r="W51" s="46">
        <f t="shared" si="8"/>
        <v>0</v>
      </c>
    </row>
    <row r="52" spans="1:23">
      <c r="A52" s="30" t="s">
        <v>20</v>
      </c>
      <c r="B52" s="30">
        <f>[1]ESAVI!B52+[1]LSAVI!B52+[1]LSSAVI!B52+[1]ISAVI!B52+[1]PSAVI!B52+[1]LAAVI!B52</f>
        <v>137.78</v>
      </c>
      <c r="C52" s="31">
        <f>[1]ESAVI!C52+[1]LSAVI!C52+[1]LSSAVI!C52+[1]ISAVI!C52+[1]PSAVI!C52+[1]LAAVI!C52</f>
        <v>4.99</v>
      </c>
      <c r="D52" s="32">
        <f>[1]ESAVI!D52+[1]LSAVI!D52+[1]LSSAVI!D52+[1]ISAVI!D52+[1]PSAVI!D52+[1]LAAVI!D52</f>
        <v>8.58</v>
      </c>
      <c r="E52" s="32">
        <f>[1]ESAVI!E52+[1]LSAVI!E52+[1]LSSAVI!E52+[1]ISAVI!E52+[1]PSAVI!E52+[1]LAAVI!E52</f>
        <v>6.65</v>
      </c>
      <c r="F52" s="32">
        <f>[1]ESAVI!F52+[1]LSAVI!F52+[1]LSSAVI!F52+[1]ISAVI!F52+[1]PSAVI!F52+[1]LAAVI!F52</f>
        <v>7.76</v>
      </c>
      <c r="G52" s="33">
        <f>SUM(C52:F52)</f>
        <v>27.979999999999997</v>
      </c>
      <c r="H52" s="31">
        <f>[1]ESAVI!H52+[1]LSAVI!H52+[1]LSSAVI!H52+[1]ISAVI!H52+[1]PSAVI!H52+[1]LAAVI!H52</f>
        <v>3.71</v>
      </c>
      <c r="I52" s="32">
        <f>[1]ESAVI!I52+[1]LSAVI!I52+[1]LSSAVI!I52+[1]ISAVI!I52+[1]PSAVI!I52+[1]LAAVI!I52</f>
        <v>1.25</v>
      </c>
      <c r="J52" s="32">
        <f>[1]ESAVI!J52+[1]LSAVI!J52+[1]LSSAVI!J52+[1]ISAVI!J52+[1]PSAVI!J52+[1]LAAVI!J52</f>
        <v>0</v>
      </c>
      <c r="K52" s="32">
        <f>[1]ESAVI!K52+[1]LSAVI!K52+[1]LSSAVI!K52+[1]ISAVI!K52+[1]PSAVI!K52+[1]LAAVI!K52</f>
        <v>0</v>
      </c>
      <c r="L52" s="33">
        <f>SUM(H52:K52)</f>
        <v>4.96</v>
      </c>
      <c r="M52" s="34">
        <f>M53+M54+M55</f>
        <v>0</v>
      </c>
      <c r="N52" s="35">
        <f t="shared" ref="N52:Q52" si="60">N53+N54+N55</f>
        <v>0</v>
      </c>
      <c r="O52" s="35">
        <f t="shared" si="60"/>
        <v>0</v>
      </c>
      <c r="P52" s="35">
        <f t="shared" si="60"/>
        <v>0</v>
      </c>
      <c r="Q52" s="36">
        <f t="shared" si="60"/>
        <v>0</v>
      </c>
      <c r="R52" s="31">
        <f>B52</f>
        <v>137.78</v>
      </c>
      <c r="S52" s="32">
        <f>R52-C52-H52+M52</f>
        <v>129.07999999999998</v>
      </c>
      <c r="T52" s="32">
        <f t="shared" si="54"/>
        <v>119.24999999999999</v>
      </c>
      <c r="U52" s="32">
        <f t="shared" si="54"/>
        <v>112.59999999999998</v>
      </c>
      <c r="V52" s="32">
        <f t="shared" si="54"/>
        <v>104.83999999999997</v>
      </c>
      <c r="W52" s="33">
        <f t="shared" si="8"/>
        <v>-32.940000000000026</v>
      </c>
    </row>
    <row r="53" spans="1:23">
      <c r="A53" s="47" t="str">
        <f>$A$10</f>
        <v>Paikkakunta 1</v>
      </c>
      <c r="B53" s="50">
        <f>B17+B21+B25+B29+B33+B37+B41+B45+B49</f>
        <v>0</v>
      </c>
      <c r="C53" s="45">
        <f>C17+C21+C25+C29+C33+C37+C41+C45+C49</f>
        <v>0</v>
      </c>
      <c r="D53" s="48">
        <f t="shared" ref="C53:F55" si="61">D17+D21+D25+D29+D33+D37+D41+D45+D49</f>
        <v>0</v>
      </c>
      <c r="E53" s="48">
        <f t="shared" si="61"/>
        <v>0</v>
      </c>
      <c r="F53" s="48">
        <f t="shared" si="61"/>
        <v>0</v>
      </c>
      <c r="G53" s="41">
        <f>C53+D53+E53+F53</f>
        <v>0</v>
      </c>
      <c r="H53" s="45">
        <f t="shared" ref="H53:K55" si="62">H17+H21+H25+H29+H33+H37+H41+H45+H49</f>
        <v>0</v>
      </c>
      <c r="I53" s="48">
        <f t="shared" si="62"/>
        <v>0</v>
      </c>
      <c r="J53" s="48">
        <f t="shared" si="62"/>
        <v>0</v>
      </c>
      <c r="K53" s="48">
        <f t="shared" si="62"/>
        <v>0</v>
      </c>
      <c r="L53" s="41">
        <f>H53+I53+J53+K53</f>
        <v>0</v>
      </c>
      <c r="M53" s="53">
        <f t="shared" ref="M53:P55" si="63">M17+M21+M25+M29+M33+M37+M41+M45+M49</f>
        <v>0</v>
      </c>
      <c r="N53" s="67">
        <f t="shared" si="63"/>
        <v>0</v>
      </c>
      <c r="O53" s="67">
        <f t="shared" si="63"/>
        <v>0</v>
      </c>
      <c r="P53" s="67">
        <f t="shared" si="63"/>
        <v>0</v>
      </c>
      <c r="Q53" s="44">
        <f>M53+N53+O53+P53</f>
        <v>0</v>
      </c>
      <c r="R53" s="45">
        <f>B53</f>
        <v>0</v>
      </c>
      <c r="S53" s="48">
        <f>R53-C53-H53+M53</f>
        <v>0</v>
      </c>
      <c r="T53" s="48">
        <f t="shared" si="54"/>
        <v>0</v>
      </c>
      <c r="U53" s="48">
        <f t="shared" si="54"/>
        <v>0</v>
      </c>
      <c r="V53" s="48">
        <f t="shared" si="54"/>
        <v>0</v>
      </c>
      <c r="W53" s="46">
        <f t="shared" si="8"/>
        <v>0</v>
      </c>
    </row>
    <row r="54" spans="1:23">
      <c r="A54" s="47" t="str">
        <f>$A$11</f>
        <v>Paikkakunta 2</v>
      </c>
      <c r="B54" s="50">
        <f>B18+B22+B26+B30+B34+B38+B42+B46+B50</f>
        <v>0</v>
      </c>
      <c r="C54" s="45">
        <f>C18+C22+C26+C30+C34+C38+C42+C46+C50</f>
        <v>0</v>
      </c>
      <c r="D54" s="48">
        <f t="shared" si="61"/>
        <v>0</v>
      </c>
      <c r="E54" s="48">
        <f t="shared" si="61"/>
        <v>0</v>
      </c>
      <c r="F54" s="48">
        <f t="shared" si="61"/>
        <v>0</v>
      </c>
      <c r="G54" s="41">
        <f t="shared" ref="G54:G55" si="64">C54+D54+E54+F54</f>
        <v>0</v>
      </c>
      <c r="H54" s="45">
        <f t="shared" si="62"/>
        <v>0</v>
      </c>
      <c r="I54" s="48">
        <f t="shared" si="62"/>
        <v>0</v>
      </c>
      <c r="J54" s="48">
        <f t="shared" si="62"/>
        <v>0</v>
      </c>
      <c r="K54" s="48">
        <f t="shared" si="62"/>
        <v>0</v>
      </c>
      <c r="L54" s="41">
        <f t="shared" ref="L54:L55" si="65">H54+I54+J54+K54</f>
        <v>0</v>
      </c>
      <c r="M54" s="53">
        <f t="shared" si="63"/>
        <v>0</v>
      </c>
      <c r="N54" s="67">
        <f t="shared" si="63"/>
        <v>0</v>
      </c>
      <c r="O54" s="67">
        <f t="shared" si="63"/>
        <v>0</v>
      </c>
      <c r="P54" s="67">
        <f t="shared" si="63"/>
        <v>0</v>
      </c>
      <c r="Q54" s="44">
        <f t="shared" ref="Q54:Q55" si="66">M54+N54+O54+P54</f>
        <v>0</v>
      </c>
      <c r="R54" s="45">
        <f t="shared" ref="R54:R55" si="67">B54</f>
        <v>0</v>
      </c>
      <c r="S54" s="48">
        <f t="shared" ref="S54:S55" si="68">R54-C54-H54+M54</f>
        <v>0</v>
      </c>
      <c r="T54" s="48">
        <f t="shared" si="54"/>
        <v>0</v>
      </c>
      <c r="U54" s="48">
        <f t="shared" si="54"/>
        <v>0</v>
      </c>
      <c r="V54" s="48">
        <f t="shared" si="54"/>
        <v>0</v>
      </c>
      <c r="W54" s="46">
        <f t="shared" si="8"/>
        <v>0</v>
      </c>
    </row>
    <row r="55" spans="1:23" ht="15.75" thickBot="1">
      <c r="A55" s="54" t="str">
        <f>$A$12</f>
        <v>Paikkakunta 3</v>
      </c>
      <c r="B55" s="55">
        <f t="shared" ref="B55" si="69">B19+B23+B27+B31+B35+B39+B43+B47+B51</f>
        <v>0</v>
      </c>
      <c r="C55" s="59">
        <f t="shared" si="61"/>
        <v>0</v>
      </c>
      <c r="D55" s="60">
        <f t="shared" si="61"/>
        <v>0</v>
      </c>
      <c r="E55" s="60">
        <f t="shared" si="61"/>
        <v>0</v>
      </c>
      <c r="F55" s="60">
        <f t="shared" si="61"/>
        <v>0</v>
      </c>
      <c r="G55" s="58">
        <f t="shared" si="64"/>
        <v>0</v>
      </c>
      <c r="H55" s="59">
        <f t="shared" si="62"/>
        <v>0</v>
      </c>
      <c r="I55" s="60">
        <f t="shared" si="62"/>
        <v>0</v>
      </c>
      <c r="J55" s="60">
        <f t="shared" si="62"/>
        <v>0</v>
      </c>
      <c r="K55" s="60">
        <f t="shared" si="62"/>
        <v>0</v>
      </c>
      <c r="L55" s="58">
        <f t="shared" si="65"/>
        <v>0</v>
      </c>
      <c r="M55" s="61">
        <f t="shared" si="63"/>
        <v>0</v>
      </c>
      <c r="N55" s="68">
        <f t="shared" si="63"/>
        <v>0</v>
      </c>
      <c r="O55" s="68">
        <f t="shared" si="63"/>
        <v>0</v>
      </c>
      <c r="P55" s="68">
        <f t="shared" si="63"/>
        <v>0</v>
      </c>
      <c r="Q55" s="62">
        <f t="shared" si="66"/>
        <v>0</v>
      </c>
      <c r="R55" s="59">
        <f t="shared" si="67"/>
        <v>0</v>
      </c>
      <c r="S55" s="60">
        <f t="shared" si="68"/>
        <v>0</v>
      </c>
      <c r="T55" s="60">
        <f t="shared" si="54"/>
        <v>0</v>
      </c>
      <c r="U55" s="60">
        <f t="shared" si="54"/>
        <v>0</v>
      </c>
      <c r="V55" s="60">
        <f t="shared" si="54"/>
        <v>0</v>
      </c>
      <c r="W55" s="63">
        <f t="shared" si="8"/>
        <v>0</v>
      </c>
    </row>
    <row r="56" spans="1:23">
      <c r="A56" s="14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</row>
  </sheetData>
  <mergeCells count="6">
    <mergeCell ref="R14:W14"/>
    <mergeCell ref="A3:F3"/>
    <mergeCell ref="M13:Q13"/>
    <mergeCell ref="C14:G14"/>
    <mergeCell ref="H14:L14"/>
    <mergeCell ref="M14:Q14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0"/>
  <sheetViews>
    <sheetView zoomScaleNormal="100" workbookViewId="0"/>
  </sheetViews>
  <sheetFormatPr defaultRowHeight="15"/>
  <cols>
    <col min="1" max="1" width="39.7109375" style="5" customWidth="1"/>
    <col min="2" max="12" width="8.7109375" style="5" customWidth="1"/>
    <col min="13" max="17" width="3.7109375" style="5" customWidth="1"/>
    <col min="18" max="23" width="8.7109375" style="5" customWidth="1"/>
  </cols>
  <sheetData>
    <row r="1" spans="1:23" ht="15.75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>
      <c r="A2" s="4">
        <v>41762</v>
      </c>
    </row>
    <row r="3" spans="1:23">
      <c r="A3" s="75" t="s">
        <v>1</v>
      </c>
      <c r="B3" s="75"/>
      <c r="C3" s="75"/>
      <c r="D3" s="75"/>
      <c r="E3" s="75"/>
      <c r="F3" s="75"/>
      <c r="G3" s="6"/>
      <c r="H3" s="7"/>
      <c r="I3" s="5" t="str">
        <f>"- väriset kohdat täytetään"</f>
        <v>- väriset kohdat täytetään</v>
      </c>
    </row>
    <row r="4" spans="1:23" ht="22.5">
      <c r="A4" s="8"/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>
      <c r="A5" s="8" t="s">
        <v>7</v>
      </c>
      <c r="B5" s="11"/>
      <c r="C5" s="12"/>
      <c r="D5" s="11"/>
      <c r="E5" s="11"/>
      <c r="F5" s="11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>
      <c r="A6" s="8" t="s">
        <v>8</v>
      </c>
      <c r="B6" s="13">
        <f>R56</f>
        <v>40.4</v>
      </c>
      <c r="C6" s="13">
        <f t="shared" ref="C6:F6" si="0">S56</f>
        <v>38.35</v>
      </c>
      <c r="D6" s="13">
        <f t="shared" si="0"/>
        <v>36.4</v>
      </c>
      <c r="E6" s="13">
        <f t="shared" si="0"/>
        <v>31.299999999999997</v>
      </c>
      <c r="F6" s="13">
        <f t="shared" si="0"/>
        <v>31.299999999999997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>
      <c r="A7" s="8" t="s">
        <v>9</v>
      </c>
      <c r="B7" s="13">
        <f>B6-B5</f>
        <v>40.4</v>
      </c>
      <c r="C7" s="13">
        <f t="shared" ref="C7:F7" si="1">C6-C5</f>
        <v>38.35</v>
      </c>
      <c r="D7" s="13">
        <f t="shared" si="1"/>
        <v>36.4</v>
      </c>
      <c r="E7" s="13">
        <f t="shared" si="1"/>
        <v>31.299999999999997</v>
      </c>
      <c r="F7" s="13">
        <f t="shared" si="1"/>
        <v>31.299999999999997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14"/>
      <c r="B8" s="15"/>
      <c r="C8" s="16"/>
      <c r="D8" s="15"/>
      <c r="E8" s="15"/>
      <c r="F8" s="15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17" t="s">
        <v>10</v>
      </c>
      <c r="B9" s="15"/>
      <c r="C9" s="16"/>
      <c r="D9" s="15"/>
      <c r="E9" s="15"/>
      <c r="F9" s="15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18" t="s">
        <v>11</v>
      </c>
      <c r="B10" s="15"/>
      <c r="C10" s="16"/>
      <c r="D10" s="15"/>
      <c r="E10" s="15"/>
      <c r="F10" s="15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18" t="s">
        <v>12</v>
      </c>
      <c r="B11" s="15"/>
      <c r="C11" s="16"/>
      <c r="D11" s="15"/>
      <c r="E11" s="15"/>
      <c r="F11" s="15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ht="15.75" thickBot="1">
      <c r="A12" s="19" t="s">
        <v>13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ht="15.75" thickBot="1">
      <c r="A13" s="14"/>
      <c r="B13" s="20"/>
      <c r="C13" s="20"/>
      <c r="D13" s="20"/>
      <c r="E13" s="20"/>
      <c r="F13" s="20"/>
      <c r="G13" s="10"/>
      <c r="H13" s="10"/>
      <c r="I13" s="10"/>
      <c r="J13" s="10"/>
      <c r="K13" s="10"/>
      <c r="L13" s="10"/>
      <c r="M13" s="76" t="s">
        <v>14</v>
      </c>
      <c r="N13" s="77"/>
      <c r="O13" s="77"/>
      <c r="P13" s="77"/>
      <c r="Q13" s="78"/>
      <c r="R13" s="10"/>
      <c r="S13" s="10"/>
      <c r="T13" s="10"/>
      <c r="U13" s="10"/>
      <c r="V13" s="10"/>
      <c r="W13" s="10"/>
    </row>
    <row r="14" spans="1:23" ht="33.75">
      <c r="A14" s="21"/>
      <c r="B14" s="22" t="s">
        <v>15</v>
      </c>
      <c r="C14" s="72" t="s">
        <v>16</v>
      </c>
      <c r="D14" s="79"/>
      <c r="E14" s="79"/>
      <c r="F14" s="79"/>
      <c r="G14" s="80"/>
      <c r="H14" s="72" t="s">
        <v>17</v>
      </c>
      <c r="I14" s="73"/>
      <c r="J14" s="73"/>
      <c r="K14" s="73"/>
      <c r="L14" s="74"/>
      <c r="M14" s="81" t="s">
        <v>18</v>
      </c>
      <c r="N14" s="82"/>
      <c r="O14" s="82"/>
      <c r="P14" s="82"/>
      <c r="Q14" s="83"/>
      <c r="R14" s="72" t="s">
        <v>19</v>
      </c>
      <c r="S14" s="73"/>
      <c r="T14" s="73"/>
      <c r="U14" s="73"/>
      <c r="V14" s="73"/>
      <c r="W14" s="74"/>
    </row>
    <row r="15" spans="1:23" ht="33.75">
      <c r="A15" s="23"/>
      <c r="B15" s="24">
        <v>2013</v>
      </c>
      <c r="C15" s="25">
        <v>2014</v>
      </c>
      <c r="D15" s="9">
        <v>2015</v>
      </c>
      <c r="E15" s="9">
        <v>2016</v>
      </c>
      <c r="F15" s="9">
        <v>2017</v>
      </c>
      <c r="G15" s="26" t="s">
        <v>20</v>
      </c>
      <c r="H15" s="25">
        <v>2014</v>
      </c>
      <c r="I15" s="9">
        <v>2015</v>
      </c>
      <c r="J15" s="9">
        <v>2016</v>
      </c>
      <c r="K15" s="9">
        <v>2017</v>
      </c>
      <c r="L15" s="26" t="s">
        <v>20</v>
      </c>
      <c r="M15" s="27">
        <v>2014</v>
      </c>
      <c r="N15" s="28">
        <v>2015</v>
      </c>
      <c r="O15" s="28">
        <v>2016</v>
      </c>
      <c r="P15" s="28">
        <v>2017</v>
      </c>
      <c r="Q15" s="29" t="s">
        <v>20</v>
      </c>
      <c r="R15" s="25" t="s">
        <v>2</v>
      </c>
      <c r="S15" s="9">
        <v>2014</v>
      </c>
      <c r="T15" s="9">
        <v>2015</v>
      </c>
      <c r="U15" s="9">
        <v>2016</v>
      </c>
      <c r="V15" s="9">
        <v>2017</v>
      </c>
      <c r="W15" s="26" t="s">
        <v>21</v>
      </c>
    </row>
    <row r="16" spans="1:23">
      <c r="A16" s="30" t="s">
        <v>22</v>
      </c>
      <c r="B16" s="30">
        <f>[2]Kehittämisyksikkö!B16+'[2]LSAVI; toimitilat, sis.tark.'!B16+[2]MOK!B16+[2]THY!B16+'[2]PSAVI; Pepa, Patio, metsäpalot'!B16+[2]Tietohallinto!B21</f>
        <v>1</v>
      </c>
      <c r="C16" s="31">
        <f>[2]Kehittämisyksikkö!C16+'[2]LSAVI; toimitilat, sis.tark.'!C16+[2]MOK!C16+[2]THY!C16+'[2]PSAVI; Pepa, Patio, metsäpalot'!C16+[2]Tietohallinto!C21</f>
        <v>0</v>
      </c>
      <c r="D16" s="32">
        <f>[2]Kehittämisyksikkö!D16+'[2]LSAVI; toimitilat, sis.tark.'!D16+[2]MOK!D16+[2]THY!D16+'[2]PSAVI; Pepa, Patio, metsäpalot'!D16+[2]Tietohallinto!D21</f>
        <v>0</v>
      </c>
      <c r="E16" s="32">
        <f>[2]Kehittämisyksikkö!E16+'[2]LSAVI; toimitilat, sis.tark.'!E16+[2]MOK!E16+[2]THY!E16+'[2]PSAVI; Pepa, Patio, metsäpalot'!E16+[2]Tietohallinto!E21</f>
        <v>0</v>
      </c>
      <c r="F16" s="32">
        <f>[2]Kehittämisyksikkö!F16+'[2]LSAVI; toimitilat, sis.tark.'!F16+[2]MOK!F16+[2]THY!F16+'[2]PSAVI; Pepa, Patio, metsäpalot'!F16+[2]Tietohallinto!F21</f>
        <v>0</v>
      </c>
      <c r="G16" s="33">
        <f>SUM(C16:F16)</f>
        <v>0</v>
      </c>
      <c r="H16" s="31">
        <f>[2]Kehittämisyksikkö!H16+'[2]LSAVI; toimitilat, sis.tark.'!H16+[2]MOK!H16+[2]THY!H16+'[2]PSAVI; Pepa, Patio, metsäpalot'!H16+[2]Tietohallinto!H21</f>
        <v>0</v>
      </c>
      <c r="I16" s="32">
        <f>[2]Kehittämisyksikkö!I16+'[2]LSAVI; toimitilat, sis.tark.'!I16+[2]MOK!I16+[2]THY!I16+'[2]PSAVI; Pepa, Patio, metsäpalot'!I16+[2]Tietohallinto!I21</f>
        <v>0</v>
      </c>
      <c r="J16" s="32">
        <f>[2]Kehittämisyksikkö!J16+'[2]LSAVI; toimitilat, sis.tark.'!J16+[2]MOK!J16+[2]THY!J16+'[2]PSAVI; Pepa, Patio, metsäpalot'!J16+[2]Tietohallinto!J21</f>
        <v>0</v>
      </c>
      <c r="K16" s="32">
        <f>[2]Kehittämisyksikkö!K16+'[2]LSAVI; toimitilat, sis.tark.'!K16+[2]MOK!K16+[2]THY!K16+'[2]PSAVI; Pepa, Patio, metsäpalot'!K16+[2]Tietohallinto!K21</f>
        <v>0</v>
      </c>
      <c r="L16" s="33">
        <f>SUM(H16:K16)</f>
        <v>0</v>
      </c>
      <c r="M16" s="34">
        <f>M17+M18+M19</f>
        <v>0</v>
      </c>
      <c r="N16" s="35">
        <f t="shared" ref="N16:Q16" si="2">N17+N18+N19</f>
        <v>0</v>
      </c>
      <c r="O16" s="35">
        <f t="shared" si="2"/>
        <v>0</v>
      </c>
      <c r="P16" s="35">
        <f t="shared" si="2"/>
        <v>0</v>
      </c>
      <c r="Q16" s="36">
        <f t="shared" si="2"/>
        <v>0</v>
      </c>
      <c r="R16" s="31">
        <f>B16</f>
        <v>1</v>
      </c>
      <c r="S16" s="32">
        <f>R16-C16-H16+M16</f>
        <v>1</v>
      </c>
      <c r="T16" s="32">
        <f t="shared" ref="T16:V31" si="3">S16-D16-I16+N16</f>
        <v>1</v>
      </c>
      <c r="U16" s="32">
        <f t="shared" si="3"/>
        <v>1</v>
      </c>
      <c r="V16" s="32">
        <f t="shared" si="3"/>
        <v>1</v>
      </c>
      <c r="W16" s="33">
        <f>V16-R16</f>
        <v>0</v>
      </c>
    </row>
    <row r="17" spans="1:23">
      <c r="A17" s="37" t="str">
        <f>$A$10</f>
        <v>Paikkakunta 1</v>
      </c>
      <c r="B17" s="38"/>
      <c r="C17" s="39"/>
      <c r="D17" s="40"/>
      <c r="E17" s="40"/>
      <c r="F17" s="40"/>
      <c r="G17" s="41">
        <f>C17+D17+E17+F17</f>
        <v>0</v>
      </c>
      <c r="H17" s="39"/>
      <c r="I17" s="40"/>
      <c r="J17" s="40"/>
      <c r="K17" s="40"/>
      <c r="L17" s="41">
        <f>H17+I17+J17+K17</f>
        <v>0</v>
      </c>
      <c r="M17" s="42"/>
      <c r="N17" s="43"/>
      <c r="O17" s="43"/>
      <c r="P17" s="43"/>
      <c r="Q17" s="44">
        <f>M17+N17+O17+P17</f>
        <v>0</v>
      </c>
      <c r="R17" s="45">
        <f>B17</f>
        <v>0</v>
      </c>
      <c r="S17" s="8">
        <f>R17-C17-H17+M17</f>
        <v>0</v>
      </c>
      <c r="T17" s="8">
        <f t="shared" si="3"/>
        <v>0</v>
      </c>
      <c r="U17" s="8">
        <f t="shared" si="3"/>
        <v>0</v>
      </c>
      <c r="V17" s="8">
        <f t="shared" si="3"/>
        <v>0</v>
      </c>
      <c r="W17" s="46">
        <f>V17-R17</f>
        <v>0</v>
      </c>
    </row>
    <row r="18" spans="1:23">
      <c r="A18" s="37" t="str">
        <f>$A$11</f>
        <v>Paikkakunta 2</v>
      </c>
      <c r="B18" s="38"/>
      <c r="C18" s="39"/>
      <c r="D18" s="40"/>
      <c r="E18" s="40"/>
      <c r="F18" s="40"/>
      <c r="G18" s="41">
        <f>C18+D18+E18+F18</f>
        <v>0</v>
      </c>
      <c r="H18" s="39"/>
      <c r="I18" s="40"/>
      <c r="J18" s="40"/>
      <c r="K18" s="40"/>
      <c r="L18" s="41">
        <f t="shared" ref="L18:L19" si="4">H18+I18+J18+K18</f>
        <v>0</v>
      </c>
      <c r="M18" s="42"/>
      <c r="N18" s="43"/>
      <c r="O18" s="43"/>
      <c r="P18" s="43"/>
      <c r="Q18" s="44">
        <f t="shared" ref="Q18:Q19" si="5">M18+N18+O18+P18</f>
        <v>0</v>
      </c>
      <c r="R18" s="45">
        <f t="shared" ref="R18:R19" si="6">B18</f>
        <v>0</v>
      </c>
      <c r="S18" s="8">
        <f t="shared" ref="S18:S19" si="7">R18-C18-H18+M18</f>
        <v>0</v>
      </c>
      <c r="T18" s="8">
        <f t="shared" si="3"/>
        <v>0</v>
      </c>
      <c r="U18" s="8">
        <f t="shared" si="3"/>
        <v>0</v>
      </c>
      <c r="V18" s="8">
        <f t="shared" si="3"/>
        <v>0</v>
      </c>
      <c r="W18" s="46">
        <f t="shared" ref="W18:W59" si="8">V18-R18</f>
        <v>0</v>
      </c>
    </row>
    <row r="19" spans="1:23">
      <c r="A19" s="37" t="str">
        <f>$A$12</f>
        <v>Paikkakunta 3</v>
      </c>
      <c r="B19" s="38"/>
      <c r="C19" s="39"/>
      <c r="D19" s="40"/>
      <c r="E19" s="40"/>
      <c r="F19" s="40"/>
      <c r="G19" s="41">
        <f t="shared" ref="G19" si="9">C19+D19+E19+F19</f>
        <v>0</v>
      </c>
      <c r="H19" s="39"/>
      <c r="I19" s="40"/>
      <c r="J19" s="40"/>
      <c r="K19" s="40"/>
      <c r="L19" s="41">
        <f t="shared" si="4"/>
        <v>0</v>
      </c>
      <c r="M19" s="42"/>
      <c r="N19" s="43"/>
      <c r="O19" s="43"/>
      <c r="P19" s="43"/>
      <c r="Q19" s="44">
        <f t="shared" si="5"/>
        <v>0</v>
      </c>
      <c r="R19" s="45">
        <f t="shared" si="6"/>
        <v>0</v>
      </c>
      <c r="S19" s="8">
        <f t="shared" si="7"/>
        <v>0</v>
      </c>
      <c r="T19" s="8">
        <f t="shared" si="3"/>
        <v>0</v>
      </c>
      <c r="U19" s="8">
        <f t="shared" si="3"/>
        <v>0</v>
      </c>
      <c r="V19" s="8">
        <f t="shared" si="3"/>
        <v>0</v>
      </c>
      <c r="W19" s="46">
        <f t="shared" si="8"/>
        <v>0</v>
      </c>
    </row>
    <row r="20" spans="1:23">
      <c r="A20" s="30" t="s">
        <v>23</v>
      </c>
      <c r="B20" s="30">
        <f>[2]Kehittämisyksikkö!B20+'[2]LSAVI; toimitilat, sis.tark.'!B20+[2]MOK!B20+[2]THY!B20+'[2]PSAVI; Pepa, Patio, metsäpalot'!B20+[2]Tietohallinto!B25</f>
        <v>1</v>
      </c>
      <c r="C20" s="31">
        <f>[2]Kehittämisyksikkö!C20+'[2]LSAVI; toimitilat, sis.tark.'!C20+[2]MOK!C20+[2]THY!C20+'[2]PSAVI; Pepa, Patio, metsäpalot'!C20+[2]Tietohallinto!C25</f>
        <v>0</v>
      </c>
      <c r="D20" s="32">
        <f>[2]Kehittämisyksikkö!D20+'[2]LSAVI; toimitilat, sis.tark.'!D20+[2]MOK!D20+[2]THY!D20+'[2]PSAVI; Pepa, Patio, metsäpalot'!D20+[2]Tietohallinto!D25</f>
        <v>0</v>
      </c>
      <c r="E20" s="32">
        <f>[2]Kehittämisyksikkö!E20+'[2]LSAVI; toimitilat, sis.tark.'!E20+[2]MOK!E20+[2]THY!E20+'[2]PSAVI; Pepa, Patio, metsäpalot'!E20+[2]Tietohallinto!E25</f>
        <v>0</v>
      </c>
      <c r="F20" s="32">
        <f>[2]Kehittämisyksikkö!F20+'[2]LSAVI; toimitilat, sis.tark.'!F20+[2]MOK!F20+[2]THY!F20+'[2]PSAVI; Pepa, Patio, metsäpalot'!F20+[2]Tietohallinto!F25</f>
        <v>0</v>
      </c>
      <c r="G20" s="33">
        <f>SUM(C20:F20)</f>
        <v>0</v>
      </c>
      <c r="H20" s="31">
        <f>[2]Kehittämisyksikkö!H20+'[2]LSAVI; toimitilat, sis.tark.'!H20+[2]MOK!H20+[2]THY!H20+'[2]PSAVI; Pepa, Patio, metsäpalot'!H20+[2]Tietohallinto!H25</f>
        <v>0</v>
      </c>
      <c r="I20" s="32">
        <f>[2]Kehittämisyksikkö!I20+'[2]LSAVI; toimitilat, sis.tark.'!I20+[2]MOK!I20+[2]THY!I20+'[2]PSAVI; Pepa, Patio, metsäpalot'!I20+[2]Tietohallinto!I25</f>
        <v>0</v>
      </c>
      <c r="J20" s="32">
        <f>[2]Kehittämisyksikkö!J20+'[2]LSAVI; toimitilat, sis.tark.'!J20+[2]MOK!J20+[2]THY!J20+'[2]PSAVI; Pepa, Patio, metsäpalot'!J20+[2]Tietohallinto!J25</f>
        <v>0</v>
      </c>
      <c r="K20" s="32">
        <f>[2]Kehittämisyksikkö!K20+'[2]LSAVI; toimitilat, sis.tark.'!K20+[2]MOK!K20+[2]THY!K20+'[2]PSAVI; Pepa, Patio, metsäpalot'!K20+[2]Tietohallinto!K25</f>
        <v>0</v>
      </c>
      <c r="L20" s="33">
        <f>SUM(H20:K20)</f>
        <v>0</v>
      </c>
      <c r="M20" s="34">
        <f>M21+M22+M23</f>
        <v>0</v>
      </c>
      <c r="N20" s="35">
        <f t="shared" ref="N20:Q20" si="10">N21+N22+N23</f>
        <v>0</v>
      </c>
      <c r="O20" s="35">
        <f t="shared" si="10"/>
        <v>0</v>
      </c>
      <c r="P20" s="35">
        <f t="shared" si="10"/>
        <v>0</v>
      </c>
      <c r="Q20" s="36">
        <f t="shared" si="10"/>
        <v>0</v>
      </c>
      <c r="R20" s="31">
        <f>B20</f>
        <v>1</v>
      </c>
      <c r="S20" s="32">
        <f>R20-C20-H20+M20</f>
        <v>1</v>
      </c>
      <c r="T20" s="32">
        <f t="shared" si="3"/>
        <v>1</v>
      </c>
      <c r="U20" s="32">
        <f t="shared" si="3"/>
        <v>1</v>
      </c>
      <c r="V20" s="32">
        <f t="shared" si="3"/>
        <v>1</v>
      </c>
      <c r="W20" s="33">
        <f>V20-R20</f>
        <v>0</v>
      </c>
    </row>
    <row r="21" spans="1:23">
      <c r="A21" s="47" t="str">
        <f>$A$10</f>
        <v>Paikkakunta 1</v>
      </c>
      <c r="B21" s="38"/>
      <c r="C21" s="39"/>
      <c r="D21" s="40"/>
      <c r="E21" s="40"/>
      <c r="F21" s="40"/>
      <c r="G21" s="41">
        <f>C21+D21+E21+F21</f>
        <v>0</v>
      </c>
      <c r="H21" s="39"/>
      <c r="I21" s="40"/>
      <c r="J21" s="40"/>
      <c r="K21" s="40"/>
      <c r="L21" s="41">
        <f>H21+I21+J21+K21</f>
        <v>0</v>
      </c>
      <c r="M21" s="42"/>
      <c r="N21" s="43"/>
      <c r="O21" s="43"/>
      <c r="P21" s="43"/>
      <c r="Q21" s="44">
        <f>M21+N21+O21+P21</f>
        <v>0</v>
      </c>
      <c r="R21" s="45">
        <f>B21</f>
        <v>0</v>
      </c>
      <c r="S21" s="8">
        <f>R21-C21-H21+M21</f>
        <v>0</v>
      </c>
      <c r="T21" s="8">
        <f t="shared" si="3"/>
        <v>0</v>
      </c>
      <c r="U21" s="8">
        <f t="shared" si="3"/>
        <v>0</v>
      </c>
      <c r="V21" s="8">
        <f t="shared" si="3"/>
        <v>0</v>
      </c>
      <c r="W21" s="46">
        <f t="shared" si="8"/>
        <v>0</v>
      </c>
    </row>
    <row r="22" spans="1:23">
      <c r="A22" s="47" t="str">
        <f>$A$11</f>
        <v>Paikkakunta 2</v>
      </c>
      <c r="B22" s="38"/>
      <c r="C22" s="39"/>
      <c r="D22" s="40"/>
      <c r="E22" s="40"/>
      <c r="F22" s="40"/>
      <c r="G22" s="41">
        <f t="shared" ref="G22:G23" si="11">C22+D22+E22+F22</f>
        <v>0</v>
      </c>
      <c r="H22" s="39"/>
      <c r="I22" s="40"/>
      <c r="J22" s="40"/>
      <c r="K22" s="40"/>
      <c r="L22" s="41">
        <f t="shared" ref="L22:L23" si="12">H22+I22+J22+K22</f>
        <v>0</v>
      </c>
      <c r="M22" s="42"/>
      <c r="N22" s="43"/>
      <c r="O22" s="43"/>
      <c r="P22" s="43"/>
      <c r="Q22" s="44">
        <f t="shared" ref="Q22:Q23" si="13">M22+N22+O22+P22</f>
        <v>0</v>
      </c>
      <c r="R22" s="45">
        <f t="shared" ref="R22:R23" si="14">B22</f>
        <v>0</v>
      </c>
      <c r="S22" s="8">
        <f t="shared" ref="S22:S23" si="15">R22-C22-H22+M22</f>
        <v>0</v>
      </c>
      <c r="T22" s="8">
        <f t="shared" si="3"/>
        <v>0</v>
      </c>
      <c r="U22" s="8">
        <f t="shared" si="3"/>
        <v>0</v>
      </c>
      <c r="V22" s="8">
        <f t="shared" si="3"/>
        <v>0</v>
      </c>
      <c r="W22" s="46">
        <f t="shared" si="8"/>
        <v>0</v>
      </c>
    </row>
    <row r="23" spans="1:23">
      <c r="A23" s="37" t="str">
        <f>$A$12</f>
        <v>Paikkakunta 3</v>
      </c>
      <c r="B23" s="38"/>
      <c r="C23" s="39"/>
      <c r="D23" s="40"/>
      <c r="E23" s="40"/>
      <c r="F23" s="40"/>
      <c r="G23" s="41">
        <f t="shared" si="11"/>
        <v>0</v>
      </c>
      <c r="H23" s="39"/>
      <c r="I23" s="40"/>
      <c r="J23" s="40"/>
      <c r="K23" s="40"/>
      <c r="L23" s="41">
        <f t="shared" si="12"/>
        <v>0</v>
      </c>
      <c r="M23" s="42"/>
      <c r="N23" s="43"/>
      <c r="O23" s="43"/>
      <c r="P23" s="43"/>
      <c r="Q23" s="44">
        <f t="shared" si="13"/>
        <v>0</v>
      </c>
      <c r="R23" s="45">
        <f t="shared" si="14"/>
        <v>0</v>
      </c>
      <c r="S23" s="8">
        <f t="shared" si="15"/>
        <v>0</v>
      </c>
      <c r="T23" s="8">
        <f t="shared" si="3"/>
        <v>0</v>
      </c>
      <c r="U23" s="8">
        <f t="shared" si="3"/>
        <v>0</v>
      </c>
      <c r="V23" s="8">
        <f t="shared" si="3"/>
        <v>0</v>
      </c>
      <c r="W23" s="46">
        <f t="shared" si="8"/>
        <v>0</v>
      </c>
    </row>
    <row r="24" spans="1:23">
      <c r="A24" s="30" t="s">
        <v>24</v>
      </c>
      <c r="B24" s="30">
        <f>[2]Kehittämisyksikkö!B24+'[2]LSAVI; toimitilat, sis.tark.'!B24+[2]MOK!B24+[2]THY!B24+'[2]PSAVI; Pepa, Patio, metsäpalot'!B24+[2]Tietohallinto!B29</f>
        <v>4.25</v>
      </c>
      <c r="C24" s="31">
        <f>[2]Kehittämisyksikkö!C24+'[2]LSAVI; toimitilat, sis.tark.'!C24+[2]MOK!C24+[2]THY!C24+'[2]PSAVI; Pepa, Patio, metsäpalot'!C24+[2]Tietohallinto!C29</f>
        <v>0</v>
      </c>
      <c r="D24" s="32">
        <f>[2]Kehittämisyksikkö!D24+'[2]LSAVI; toimitilat, sis.tark.'!D24+[2]MOK!D24+[2]THY!D24+'[2]PSAVI; Pepa, Patio, metsäpalot'!D24+[2]Tietohallinto!D29</f>
        <v>0</v>
      </c>
      <c r="E24" s="32">
        <f>[2]Kehittämisyksikkö!E24+'[2]LSAVI; toimitilat, sis.tark.'!E24+[2]MOK!E24+[2]THY!E24+'[2]PSAVI; Pepa, Patio, metsäpalot'!E24+[2]Tietohallinto!E29</f>
        <v>0</v>
      </c>
      <c r="F24" s="32">
        <f>[2]Kehittämisyksikkö!F24+'[2]LSAVI; toimitilat, sis.tark.'!F24+[2]MOK!F24+[2]THY!F24+'[2]PSAVI; Pepa, Patio, metsäpalot'!F24+[2]Tietohallinto!F29</f>
        <v>0</v>
      </c>
      <c r="G24" s="33">
        <f>SUM(C24:F24)</f>
        <v>0</v>
      </c>
      <c r="H24" s="31">
        <f>[2]Kehittämisyksikkö!H24+'[2]LSAVI; toimitilat, sis.tark.'!H24+[2]MOK!H24+[2]THY!H24+'[2]PSAVI; Pepa, Patio, metsäpalot'!H24+[2]Tietohallinto!H29</f>
        <v>0</v>
      </c>
      <c r="I24" s="32">
        <f>[2]Kehittämisyksikkö!I24+'[2]LSAVI; toimitilat, sis.tark.'!I24+[2]MOK!I24+[2]THY!I24+'[2]PSAVI; Pepa, Patio, metsäpalot'!I24+[2]Tietohallinto!I29</f>
        <v>0.25</v>
      </c>
      <c r="J24" s="32">
        <f>[2]Kehittämisyksikkö!J24+'[2]LSAVI; toimitilat, sis.tark.'!J24+[2]MOK!J24+[2]THY!J24+'[2]PSAVI; Pepa, Patio, metsäpalot'!J24+[2]Tietohallinto!J29</f>
        <v>0</v>
      </c>
      <c r="K24" s="32">
        <f>[2]Kehittämisyksikkö!K24+'[2]LSAVI; toimitilat, sis.tark.'!K24+[2]MOK!K24+[2]THY!K24+'[2]PSAVI; Pepa, Patio, metsäpalot'!K24+[2]Tietohallinto!K29</f>
        <v>0</v>
      </c>
      <c r="L24" s="33">
        <f>SUM(H24:K24)</f>
        <v>0.25</v>
      </c>
      <c r="M24" s="34">
        <f>M25+M26+M27</f>
        <v>0</v>
      </c>
      <c r="N24" s="35">
        <f t="shared" ref="N24:Q24" si="16">N25+N26+N27</f>
        <v>0</v>
      </c>
      <c r="O24" s="35">
        <f t="shared" si="16"/>
        <v>0</v>
      </c>
      <c r="P24" s="35">
        <f t="shared" si="16"/>
        <v>0</v>
      </c>
      <c r="Q24" s="36">
        <f t="shared" si="16"/>
        <v>0</v>
      </c>
      <c r="R24" s="31">
        <f>B24</f>
        <v>4.25</v>
      </c>
      <c r="S24" s="32">
        <f>R24-C24-H24+M24</f>
        <v>4.25</v>
      </c>
      <c r="T24" s="32">
        <f t="shared" si="3"/>
        <v>4</v>
      </c>
      <c r="U24" s="32">
        <f t="shared" si="3"/>
        <v>4</v>
      </c>
      <c r="V24" s="32">
        <f t="shared" si="3"/>
        <v>4</v>
      </c>
      <c r="W24" s="33">
        <f>V24-R24</f>
        <v>-0.25</v>
      </c>
    </row>
    <row r="25" spans="1:23">
      <c r="A25" s="47" t="str">
        <f>$A$10</f>
        <v>Paikkakunta 1</v>
      </c>
      <c r="B25" s="38"/>
      <c r="C25" s="39"/>
      <c r="D25" s="40"/>
      <c r="E25" s="40"/>
      <c r="F25" s="40"/>
      <c r="G25" s="41">
        <f>C25+D25+E25+F25</f>
        <v>0</v>
      </c>
      <c r="H25" s="39"/>
      <c r="I25" s="40"/>
      <c r="J25" s="40"/>
      <c r="K25" s="40"/>
      <c r="L25" s="41">
        <f>H25+I25+J25+K25</f>
        <v>0</v>
      </c>
      <c r="M25" s="42"/>
      <c r="N25" s="43"/>
      <c r="O25" s="43"/>
      <c r="P25" s="43"/>
      <c r="Q25" s="44">
        <f>M25+N25+O25+P25</f>
        <v>0</v>
      </c>
      <c r="R25" s="45">
        <f>B25</f>
        <v>0</v>
      </c>
      <c r="S25" s="8">
        <f>R25-C25-H25+M25</f>
        <v>0</v>
      </c>
      <c r="T25" s="8">
        <f t="shared" si="3"/>
        <v>0</v>
      </c>
      <c r="U25" s="8">
        <f t="shared" si="3"/>
        <v>0</v>
      </c>
      <c r="V25" s="8">
        <f t="shared" si="3"/>
        <v>0</v>
      </c>
      <c r="W25" s="46">
        <f t="shared" si="8"/>
        <v>0</v>
      </c>
    </row>
    <row r="26" spans="1:23">
      <c r="A26" s="47" t="str">
        <f>$A$11</f>
        <v>Paikkakunta 2</v>
      </c>
      <c r="B26" s="38"/>
      <c r="C26" s="39"/>
      <c r="D26" s="40"/>
      <c r="E26" s="40"/>
      <c r="F26" s="40"/>
      <c r="G26" s="41">
        <f t="shared" ref="G26:G27" si="17">C26+D26+E26+F26</f>
        <v>0</v>
      </c>
      <c r="H26" s="39"/>
      <c r="I26" s="40"/>
      <c r="J26" s="40"/>
      <c r="K26" s="40"/>
      <c r="L26" s="41">
        <f t="shared" ref="L26:L27" si="18">H26+I26+J26+K26</f>
        <v>0</v>
      </c>
      <c r="M26" s="42"/>
      <c r="N26" s="43"/>
      <c r="O26" s="43"/>
      <c r="P26" s="43"/>
      <c r="Q26" s="44">
        <f t="shared" ref="Q26:Q27" si="19">M26+N26+O26+P26</f>
        <v>0</v>
      </c>
      <c r="R26" s="45">
        <f t="shared" ref="R26:R27" si="20">B26</f>
        <v>0</v>
      </c>
      <c r="S26" s="8">
        <f t="shared" ref="S26:S27" si="21">R26-C26-H26+M26</f>
        <v>0</v>
      </c>
      <c r="T26" s="8">
        <f t="shared" si="3"/>
        <v>0</v>
      </c>
      <c r="U26" s="8">
        <f t="shared" si="3"/>
        <v>0</v>
      </c>
      <c r="V26" s="8">
        <f t="shared" si="3"/>
        <v>0</v>
      </c>
      <c r="W26" s="46">
        <f t="shared" si="8"/>
        <v>0</v>
      </c>
    </row>
    <row r="27" spans="1:23">
      <c r="A27" s="37" t="str">
        <f>$A$12</f>
        <v>Paikkakunta 3</v>
      </c>
      <c r="B27" s="38"/>
      <c r="C27" s="39"/>
      <c r="D27" s="40"/>
      <c r="E27" s="40"/>
      <c r="F27" s="40"/>
      <c r="G27" s="41">
        <f t="shared" si="17"/>
        <v>0</v>
      </c>
      <c r="H27" s="39"/>
      <c r="I27" s="40"/>
      <c r="J27" s="40"/>
      <c r="K27" s="40"/>
      <c r="L27" s="41">
        <f t="shared" si="18"/>
        <v>0</v>
      </c>
      <c r="M27" s="42"/>
      <c r="N27" s="43"/>
      <c r="O27" s="43"/>
      <c r="P27" s="43"/>
      <c r="Q27" s="44">
        <f t="shared" si="19"/>
        <v>0</v>
      </c>
      <c r="R27" s="45">
        <f t="shared" si="20"/>
        <v>0</v>
      </c>
      <c r="S27" s="8">
        <f t="shared" si="21"/>
        <v>0</v>
      </c>
      <c r="T27" s="8">
        <f t="shared" si="3"/>
        <v>0</v>
      </c>
      <c r="U27" s="8">
        <f t="shared" si="3"/>
        <v>0</v>
      </c>
      <c r="V27" s="8">
        <f t="shared" si="3"/>
        <v>0</v>
      </c>
      <c r="W27" s="46">
        <f t="shared" si="8"/>
        <v>0</v>
      </c>
    </row>
    <row r="28" spans="1:23">
      <c r="A28" s="30" t="s">
        <v>25</v>
      </c>
      <c r="B28" s="30">
        <f>[2]Kehittämisyksikkö!B28+'[2]LSAVI; toimitilat, sis.tark.'!B28+[2]MOK!B28+[2]THY!B28+'[2]PSAVI; Pepa, Patio, metsäpalot'!B28+[2]Tietohallinto!B33</f>
        <v>0</v>
      </c>
      <c r="C28" s="31">
        <f>[2]Kehittämisyksikkö!C28+'[2]LSAVI; toimitilat, sis.tark.'!C28+[2]MOK!C28+[2]THY!C28+'[2]PSAVI; Pepa, Patio, metsäpalot'!C28+[2]Tietohallinto!C33</f>
        <v>0</v>
      </c>
      <c r="D28" s="32">
        <f>[2]Kehittämisyksikkö!D28+'[2]LSAVI; toimitilat, sis.tark.'!D28+[2]MOK!D28+[2]THY!D28+'[2]PSAVI; Pepa, Patio, metsäpalot'!D28+[2]Tietohallinto!D33</f>
        <v>0</v>
      </c>
      <c r="E28" s="32">
        <f>[2]Kehittämisyksikkö!E28+'[2]LSAVI; toimitilat, sis.tark.'!E28+[2]MOK!E28+[2]THY!E28+'[2]PSAVI; Pepa, Patio, metsäpalot'!E28+[2]Tietohallinto!E33</f>
        <v>0</v>
      </c>
      <c r="F28" s="32">
        <f>[2]Kehittämisyksikkö!F28+'[2]LSAVI; toimitilat, sis.tark.'!F28+[2]MOK!F28+[2]THY!F28+'[2]PSAVI; Pepa, Patio, metsäpalot'!F28+[2]Tietohallinto!F33</f>
        <v>0</v>
      </c>
      <c r="G28" s="33">
        <f>SUM(C28:F28)</f>
        <v>0</v>
      </c>
      <c r="H28" s="31">
        <f>[2]Kehittämisyksikkö!H28+'[2]LSAVI; toimitilat, sis.tark.'!H28+[2]MOK!H28+[2]THY!H28+'[2]PSAVI; Pepa, Patio, metsäpalot'!H28+[2]Tietohallinto!H33</f>
        <v>0</v>
      </c>
      <c r="I28" s="32">
        <f>[2]Kehittämisyksikkö!I28+'[2]LSAVI; toimitilat, sis.tark.'!I28+[2]MOK!I28+[2]THY!I28+'[2]PSAVI; Pepa, Patio, metsäpalot'!I28+[2]Tietohallinto!I33</f>
        <v>0</v>
      </c>
      <c r="J28" s="32">
        <f>[2]Kehittämisyksikkö!J28+'[2]LSAVI; toimitilat, sis.tark.'!J28+[2]MOK!J28+[2]THY!J28+'[2]PSAVI; Pepa, Patio, metsäpalot'!J28+[2]Tietohallinto!J33</f>
        <v>0</v>
      </c>
      <c r="K28" s="32">
        <f>[2]Kehittämisyksikkö!K28+'[2]LSAVI; toimitilat, sis.tark.'!K28+[2]MOK!K28+[2]THY!K28+'[2]PSAVI; Pepa, Patio, metsäpalot'!K28+[2]Tietohallinto!K33</f>
        <v>0</v>
      </c>
      <c r="L28" s="33">
        <f>SUM(H28:K28)</f>
        <v>0</v>
      </c>
      <c r="M28" s="34">
        <f>M29+M30+M31</f>
        <v>0</v>
      </c>
      <c r="N28" s="35">
        <f t="shared" ref="N28:Q28" si="22">N29+N30+N31</f>
        <v>0</v>
      </c>
      <c r="O28" s="35">
        <f t="shared" si="22"/>
        <v>0</v>
      </c>
      <c r="P28" s="35">
        <f t="shared" si="22"/>
        <v>0</v>
      </c>
      <c r="Q28" s="36">
        <f t="shared" si="22"/>
        <v>0</v>
      </c>
      <c r="R28" s="31">
        <f>B28</f>
        <v>0</v>
      </c>
      <c r="S28" s="32">
        <f>R28-C28-H28+M28</f>
        <v>0</v>
      </c>
      <c r="T28" s="32">
        <f t="shared" si="3"/>
        <v>0</v>
      </c>
      <c r="U28" s="32">
        <f t="shared" si="3"/>
        <v>0</v>
      </c>
      <c r="V28" s="32">
        <f t="shared" si="3"/>
        <v>0</v>
      </c>
      <c r="W28" s="33">
        <f>V28-R28</f>
        <v>0</v>
      </c>
    </row>
    <row r="29" spans="1:23">
      <c r="A29" s="47" t="str">
        <f>$A$10</f>
        <v>Paikkakunta 1</v>
      </c>
      <c r="B29" s="38"/>
      <c r="C29" s="39"/>
      <c r="D29" s="40"/>
      <c r="E29" s="40"/>
      <c r="F29" s="40"/>
      <c r="G29" s="41">
        <f>C29+D29+E29+F29</f>
        <v>0</v>
      </c>
      <c r="H29" s="39"/>
      <c r="I29" s="40"/>
      <c r="J29" s="40"/>
      <c r="K29" s="40"/>
      <c r="L29" s="41">
        <f>H29+I29+J29+K29</f>
        <v>0</v>
      </c>
      <c r="M29" s="42"/>
      <c r="N29" s="43"/>
      <c r="O29" s="43"/>
      <c r="P29" s="43"/>
      <c r="Q29" s="44">
        <f>M29+N29+O29+P29</f>
        <v>0</v>
      </c>
      <c r="R29" s="45">
        <f>B29</f>
        <v>0</v>
      </c>
      <c r="S29" s="48">
        <f>R29-C29-H29+M29</f>
        <v>0</v>
      </c>
      <c r="T29" s="48">
        <f t="shared" si="3"/>
        <v>0</v>
      </c>
      <c r="U29" s="48">
        <f t="shared" si="3"/>
        <v>0</v>
      </c>
      <c r="V29" s="48">
        <f t="shared" si="3"/>
        <v>0</v>
      </c>
      <c r="W29" s="46">
        <f t="shared" si="8"/>
        <v>0</v>
      </c>
    </row>
    <row r="30" spans="1:23">
      <c r="A30" s="47" t="str">
        <f>$A$11</f>
        <v>Paikkakunta 2</v>
      </c>
      <c r="B30" s="38"/>
      <c r="C30" s="39"/>
      <c r="D30" s="40"/>
      <c r="E30" s="40"/>
      <c r="F30" s="40"/>
      <c r="G30" s="41">
        <f t="shared" ref="G30:G31" si="23">C30+D30+E30+F30</f>
        <v>0</v>
      </c>
      <c r="H30" s="39"/>
      <c r="I30" s="40"/>
      <c r="J30" s="40"/>
      <c r="K30" s="40"/>
      <c r="L30" s="41">
        <f t="shared" ref="L30:L31" si="24">H30+I30+J30+K30</f>
        <v>0</v>
      </c>
      <c r="M30" s="42"/>
      <c r="N30" s="43"/>
      <c r="O30" s="43"/>
      <c r="P30" s="43"/>
      <c r="Q30" s="44">
        <f t="shared" ref="Q30:Q31" si="25">M30+N30+O30+P30</f>
        <v>0</v>
      </c>
      <c r="R30" s="45">
        <f t="shared" ref="R30:R31" si="26">B30</f>
        <v>0</v>
      </c>
      <c r="S30" s="48">
        <f t="shared" ref="S30:S31" si="27">R30-C30-H30+M30</f>
        <v>0</v>
      </c>
      <c r="T30" s="48">
        <f t="shared" si="3"/>
        <v>0</v>
      </c>
      <c r="U30" s="48">
        <f t="shared" si="3"/>
        <v>0</v>
      </c>
      <c r="V30" s="48">
        <f t="shared" si="3"/>
        <v>0</v>
      </c>
      <c r="W30" s="46">
        <f t="shared" si="8"/>
        <v>0</v>
      </c>
    </row>
    <row r="31" spans="1:23">
      <c r="A31" s="37" t="str">
        <f>$A$12</f>
        <v>Paikkakunta 3</v>
      </c>
      <c r="B31" s="38"/>
      <c r="C31" s="39"/>
      <c r="D31" s="40"/>
      <c r="E31" s="40"/>
      <c r="F31" s="40"/>
      <c r="G31" s="41">
        <f t="shared" si="23"/>
        <v>0</v>
      </c>
      <c r="H31" s="39"/>
      <c r="I31" s="40"/>
      <c r="J31" s="40"/>
      <c r="K31" s="40"/>
      <c r="L31" s="41">
        <f t="shared" si="24"/>
        <v>0</v>
      </c>
      <c r="M31" s="42"/>
      <c r="N31" s="43"/>
      <c r="O31" s="43"/>
      <c r="P31" s="43"/>
      <c r="Q31" s="44">
        <f t="shared" si="25"/>
        <v>0</v>
      </c>
      <c r="R31" s="45">
        <f t="shared" si="26"/>
        <v>0</v>
      </c>
      <c r="S31" s="48">
        <f t="shared" si="27"/>
        <v>0</v>
      </c>
      <c r="T31" s="48">
        <f t="shared" si="3"/>
        <v>0</v>
      </c>
      <c r="U31" s="48">
        <f t="shared" si="3"/>
        <v>0</v>
      </c>
      <c r="V31" s="48">
        <f t="shared" si="3"/>
        <v>0</v>
      </c>
      <c r="W31" s="46">
        <f t="shared" si="8"/>
        <v>0</v>
      </c>
    </row>
    <row r="32" spans="1:23">
      <c r="A32" s="30" t="s">
        <v>26</v>
      </c>
      <c r="B32" s="30">
        <f>[2]Kehittämisyksikkö!B32+'[2]LSAVI; toimitilat, sis.tark.'!B32+[2]MOK!B32+[2]THY!B32+'[2]PSAVI; Pepa, Patio, metsäpalot'!B32+[2]Tietohallinto!B37</f>
        <v>2</v>
      </c>
      <c r="C32" s="31">
        <f>[2]Kehittämisyksikkö!C32+'[2]LSAVI; toimitilat, sis.tark.'!C32+[2]MOK!C32+[2]THY!C32+'[2]PSAVI; Pepa, Patio, metsäpalot'!C32+[2]Tietohallinto!C37</f>
        <v>0</v>
      </c>
      <c r="D32" s="32">
        <f>[2]Kehittämisyksikkö!D32+'[2]LSAVI; toimitilat, sis.tark.'!D32+[2]MOK!D32+[2]THY!D32+'[2]PSAVI; Pepa, Patio, metsäpalot'!D32+[2]Tietohallinto!D37</f>
        <v>0</v>
      </c>
      <c r="E32" s="32">
        <f>[2]Kehittämisyksikkö!E32+'[2]LSAVI; toimitilat, sis.tark.'!E32+[2]MOK!E32+[2]THY!E32+'[2]PSAVI; Pepa, Patio, metsäpalot'!E32+[2]Tietohallinto!E37</f>
        <v>0</v>
      </c>
      <c r="F32" s="32">
        <f>[2]Kehittämisyksikkö!F32+'[2]LSAVI; toimitilat, sis.tark.'!F32+[2]MOK!F32+[2]THY!F32+'[2]PSAVI; Pepa, Patio, metsäpalot'!F32+[2]Tietohallinto!F37</f>
        <v>0</v>
      </c>
      <c r="G32" s="33">
        <f>SUM(C32:F32)</f>
        <v>0</v>
      </c>
      <c r="H32" s="31">
        <f>[2]Kehittämisyksikkö!H32+'[2]LSAVI; toimitilat, sis.tark.'!H32+[2]MOK!H32+[2]THY!H32+'[2]PSAVI; Pepa, Patio, metsäpalot'!H32+[2]Tietohallinto!H37</f>
        <v>0</v>
      </c>
      <c r="I32" s="32">
        <f>[2]Kehittämisyksikkö!I32+'[2]LSAVI; toimitilat, sis.tark.'!I32+[2]MOK!I32+[2]THY!I32+'[2]PSAVI; Pepa, Patio, metsäpalot'!I32+[2]Tietohallinto!I37</f>
        <v>0</v>
      </c>
      <c r="J32" s="32">
        <f>[2]Kehittämisyksikkö!J32+'[2]LSAVI; toimitilat, sis.tark.'!J32+[2]MOK!J32+[2]THY!J32+'[2]PSAVI; Pepa, Patio, metsäpalot'!J32+[2]Tietohallinto!J37</f>
        <v>0</v>
      </c>
      <c r="K32" s="32">
        <f>[2]Kehittämisyksikkö!K32+'[2]LSAVI; toimitilat, sis.tark.'!K32+[2]MOK!K32+[2]THY!K32+'[2]PSAVI; Pepa, Patio, metsäpalot'!K32+[2]Tietohallinto!K37</f>
        <v>0</v>
      </c>
      <c r="L32" s="33">
        <f>SUM(H32:K32)</f>
        <v>0</v>
      </c>
      <c r="M32" s="34">
        <f>M33+M34+M35</f>
        <v>0</v>
      </c>
      <c r="N32" s="35">
        <f t="shared" ref="N32:Q32" si="28">N33+N34+N35</f>
        <v>0</v>
      </c>
      <c r="O32" s="35">
        <f t="shared" si="28"/>
        <v>0</v>
      </c>
      <c r="P32" s="35">
        <f t="shared" si="28"/>
        <v>0</v>
      </c>
      <c r="Q32" s="36">
        <f t="shared" si="28"/>
        <v>0</v>
      </c>
      <c r="R32" s="31">
        <f>B32</f>
        <v>2</v>
      </c>
      <c r="S32" s="32">
        <f>R32-C32-H32+M32</f>
        <v>2</v>
      </c>
      <c r="T32" s="32">
        <f t="shared" ref="T32:V47" si="29">S32-D32-I32+N32</f>
        <v>2</v>
      </c>
      <c r="U32" s="32">
        <f t="shared" si="29"/>
        <v>2</v>
      </c>
      <c r="V32" s="32">
        <f t="shared" si="29"/>
        <v>2</v>
      </c>
      <c r="W32" s="33">
        <f>V32-R32</f>
        <v>0</v>
      </c>
    </row>
    <row r="33" spans="1:23">
      <c r="A33" s="47" t="str">
        <f>$A$10</f>
        <v>Paikkakunta 1</v>
      </c>
      <c r="B33" s="38"/>
      <c r="C33" s="39"/>
      <c r="D33" s="40"/>
      <c r="E33" s="40"/>
      <c r="F33" s="40"/>
      <c r="G33" s="41">
        <f>C33+D33+E33+F33</f>
        <v>0</v>
      </c>
      <c r="H33" s="39"/>
      <c r="I33" s="40"/>
      <c r="J33" s="40"/>
      <c r="K33" s="40"/>
      <c r="L33" s="41">
        <f>H33+I33+J33+K33</f>
        <v>0</v>
      </c>
      <c r="M33" s="42"/>
      <c r="N33" s="43"/>
      <c r="O33" s="43"/>
      <c r="P33" s="43"/>
      <c r="Q33" s="44">
        <f>M33+N33+O33+P33</f>
        <v>0</v>
      </c>
      <c r="R33" s="45">
        <f>B33</f>
        <v>0</v>
      </c>
      <c r="S33" s="48">
        <f>R33-C33-H33+M33</f>
        <v>0</v>
      </c>
      <c r="T33" s="48">
        <f t="shared" si="29"/>
        <v>0</v>
      </c>
      <c r="U33" s="48">
        <f t="shared" si="29"/>
        <v>0</v>
      </c>
      <c r="V33" s="48">
        <f t="shared" si="29"/>
        <v>0</v>
      </c>
      <c r="W33" s="46">
        <f t="shared" si="8"/>
        <v>0</v>
      </c>
    </row>
    <row r="34" spans="1:23">
      <c r="A34" s="47" t="str">
        <f>$A$11</f>
        <v>Paikkakunta 2</v>
      </c>
      <c r="B34" s="38"/>
      <c r="C34" s="39"/>
      <c r="D34" s="40"/>
      <c r="E34" s="40"/>
      <c r="F34" s="40"/>
      <c r="G34" s="41">
        <f t="shared" ref="G34:G35" si="30">C34+D34+E34+F34</f>
        <v>0</v>
      </c>
      <c r="H34" s="39"/>
      <c r="I34" s="40"/>
      <c r="J34" s="40"/>
      <c r="K34" s="40"/>
      <c r="L34" s="41">
        <f t="shared" ref="L34:L35" si="31">H34+I34+J34+K34</f>
        <v>0</v>
      </c>
      <c r="M34" s="42"/>
      <c r="N34" s="43"/>
      <c r="O34" s="43"/>
      <c r="P34" s="43"/>
      <c r="Q34" s="44">
        <f t="shared" ref="Q34:Q35" si="32">M34+N34+O34+P34</f>
        <v>0</v>
      </c>
      <c r="R34" s="45">
        <f t="shared" ref="R34:R35" si="33">B34</f>
        <v>0</v>
      </c>
      <c r="S34" s="48">
        <f t="shared" ref="S34:S35" si="34">R34-C34-H34+M34</f>
        <v>0</v>
      </c>
      <c r="T34" s="48">
        <f t="shared" si="29"/>
        <v>0</v>
      </c>
      <c r="U34" s="48">
        <f t="shared" si="29"/>
        <v>0</v>
      </c>
      <c r="V34" s="48">
        <f t="shared" si="29"/>
        <v>0</v>
      </c>
      <c r="W34" s="46">
        <f t="shared" si="8"/>
        <v>0</v>
      </c>
    </row>
    <row r="35" spans="1:23">
      <c r="A35" s="37" t="str">
        <f>$A$12</f>
        <v>Paikkakunta 3</v>
      </c>
      <c r="B35" s="38"/>
      <c r="C35" s="39"/>
      <c r="D35" s="40"/>
      <c r="E35" s="40"/>
      <c r="F35" s="40"/>
      <c r="G35" s="41">
        <f t="shared" si="30"/>
        <v>0</v>
      </c>
      <c r="H35" s="39"/>
      <c r="I35" s="40"/>
      <c r="J35" s="40"/>
      <c r="K35" s="40"/>
      <c r="L35" s="41">
        <f t="shared" si="31"/>
        <v>0</v>
      </c>
      <c r="M35" s="42"/>
      <c r="N35" s="43"/>
      <c r="O35" s="43"/>
      <c r="P35" s="43"/>
      <c r="Q35" s="44">
        <f t="shared" si="32"/>
        <v>0</v>
      </c>
      <c r="R35" s="45">
        <f t="shared" si="33"/>
        <v>0</v>
      </c>
      <c r="S35" s="48">
        <f t="shared" si="34"/>
        <v>0</v>
      </c>
      <c r="T35" s="48">
        <f t="shared" si="29"/>
        <v>0</v>
      </c>
      <c r="U35" s="48">
        <f t="shared" si="29"/>
        <v>0</v>
      </c>
      <c r="V35" s="48">
        <f t="shared" si="29"/>
        <v>0</v>
      </c>
      <c r="W35" s="46">
        <f t="shared" si="8"/>
        <v>0</v>
      </c>
    </row>
    <row r="36" spans="1:23">
      <c r="A36" s="30" t="s">
        <v>27</v>
      </c>
      <c r="B36" s="30">
        <f>[2]Kehittämisyksikkö!B36+'[2]LSAVI; toimitilat, sis.tark.'!B36+[2]MOK!B36+[2]THY!B36+'[2]PSAVI; Pepa, Patio, metsäpalot'!B36+[2]Tietohallinto!B41</f>
        <v>1.5</v>
      </c>
      <c r="C36" s="31">
        <f>[2]Kehittämisyksikkö!C36+'[2]LSAVI; toimitilat, sis.tark.'!C36+[2]MOK!C36+[2]THY!C36+'[2]PSAVI; Pepa, Patio, metsäpalot'!C36+[2]Tietohallinto!C41</f>
        <v>0</v>
      </c>
      <c r="D36" s="32">
        <f>[2]Kehittämisyksikkö!D36+'[2]LSAVI; toimitilat, sis.tark.'!D36+[2]MOK!D36+[2]THY!D36+'[2]PSAVI; Pepa, Patio, metsäpalot'!D36+[2]Tietohallinto!D41</f>
        <v>0</v>
      </c>
      <c r="E36" s="32">
        <f>[2]Kehittämisyksikkö!E36+'[2]LSAVI; toimitilat, sis.tark.'!E36+[2]MOK!E36+[2]THY!E36+'[2]PSAVI; Pepa, Patio, metsäpalot'!E36+[2]Tietohallinto!E41</f>
        <v>0</v>
      </c>
      <c r="F36" s="32">
        <f>[2]Kehittämisyksikkö!F36+'[2]LSAVI; toimitilat, sis.tark.'!F36+[2]MOK!F36+[2]THY!F36+'[2]PSAVI; Pepa, Patio, metsäpalot'!F36+[2]Tietohallinto!F41</f>
        <v>0</v>
      </c>
      <c r="G36" s="33">
        <f>SUM(C36:F36)</f>
        <v>0</v>
      </c>
      <c r="H36" s="31">
        <f>[2]Kehittämisyksikkö!H36+'[2]LSAVI; toimitilat, sis.tark.'!H36+[2]MOK!H36+[2]THY!H36+'[2]PSAVI; Pepa, Patio, metsäpalot'!H36+[2]Tietohallinto!H41</f>
        <v>0</v>
      </c>
      <c r="I36" s="32">
        <f>[2]Kehittämisyksikkö!I36+'[2]LSAVI; toimitilat, sis.tark.'!I36+[2]MOK!I36+[2]THY!I36+'[2]PSAVI; Pepa, Patio, metsäpalot'!I36+[2]Tietohallinto!I41</f>
        <v>0</v>
      </c>
      <c r="J36" s="32">
        <f>[2]Kehittämisyksikkö!J36+'[2]LSAVI; toimitilat, sis.tark.'!J36+[2]MOK!J36+[2]THY!J36+'[2]PSAVI; Pepa, Patio, metsäpalot'!J36+[2]Tietohallinto!J41</f>
        <v>0</v>
      </c>
      <c r="K36" s="32">
        <f>[2]Kehittämisyksikkö!K36+'[2]LSAVI; toimitilat, sis.tark.'!K36+[2]MOK!K36+[2]THY!K36+'[2]PSAVI; Pepa, Patio, metsäpalot'!K36+[2]Tietohallinto!K41</f>
        <v>0</v>
      </c>
      <c r="L36" s="33">
        <f>SUM(H36:K36)</f>
        <v>0</v>
      </c>
      <c r="M36" s="34">
        <f>M37+M38+M39</f>
        <v>0</v>
      </c>
      <c r="N36" s="35">
        <f t="shared" ref="N36:Q36" si="35">N37+N38+N39</f>
        <v>0</v>
      </c>
      <c r="O36" s="35">
        <f t="shared" si="35"/>
        <v>0</v>
      </c>
      <c r="P36" s="35">
        <f t="shared" si="35"/>
        <v>0</v>
      </c>
      <c r="Q36" s="36">
        <f t="shared" si="35"/>
        <v>0</v>
      </c>
      <c r="R36" s="31">
        <f>B36</f>
        <v>1.5</v>
      </c>
      <c r="S36" s="32">
        <f>R36-C36-H36+M36</f>
        <v>1.5</v>
      </c>
      <c r="T36" s="32">
        <f t="shared" si="29"/>
        <v>1.5</v>
      </c>
      <c r="U36" s="32">
        <f t="shared" si="29"/>
        <v>1.5</v>
      </c>
      <c r="V36" s="32">
        <f t="shared" si="29"/>
        <v>1.5</v>
      </c>
      <c r="W36" s="33">
        <f>V36-R36</f>
        <v>0</v>
      </c>
    </row>
    <row r="37" spans="1:23">
      <c r="A37" s="47" t="str">
        <f>$A$10</f>
        <v>Paikkakunta 1</v>
      </c>
      <c r="B37" s="38"/>
      <c r="C37" s="39"/>
      <c r="D37" s="40"/>
      <c r="E37" s="40"/>
      <c r="F37" s="40"/>
      <c r="G37" s="41">
        <f>C37+D37+E37+F37</f>
        <v>0</v>
      </c>
      <c r="H37" s="39"/>
      <c r="I37" s="40"/>
      <c r="J37" s="40"/>
      <c r="K37" s="40"/>
      <c r="L37" s="41">
        <f>H37+I37+J37+K37</f>
        <v>0</v>
      </c>
      <c r="M37" s="42"/>
      <c r="N37" s="43"/>
      <c r="O37" s="43"/>
      <c r="P37" s="43"/>
      <c r="Q37" s="44">
        <f>M37+N37+O37+P37</f>
        <v>0</v>
      </c>
      <c r="R37" s="45">
        <f>B37</f>
        <v>0</v>
      </c>
      <c r="S37" s="48">
        <f>R37-C37-H37+M37</f>
        <v>0</v>
      </c>
      <c r="T37" s="48">
        <f t="shared" si="29"/>
        <v>0</v>
      </c>
      <c r="U37" s="48">
        <f t="shared" si="29"/>
        <v>0</v>
      </c>
      <c r="V37" s="48">
        <f t="shared" si="29"/>
        <v>0</v>
      </c>
      <c r="W37" s="46">
        <f t="shared" si="8"/>
        <v>0</v>
      </c>
    </row>
    <row r="38" spans="1:23">
      <c r="A38" s="47" t="str">
        <f>$A$11</f>
        <v>Paikkakunta 2</v>
      </c>
      <c r="B38" s="38"/>
      <c r="C38" s="39"/>
      <c r="D38" s="40"/>
      <c r="E38" s="40"/>
      <c r="F38" s="40"/>
      <c r="G38" s="41">
        <f t="shared" ref="G38:G39" si="36">C38+D38+E38+F38</f>
        <v>0</v>
      </c>
      <c r="H38" s="39"/>
      <c r="I38" s="40"/>
      <c r="J38" s="40"/>
      <c r="K38" s="40"/>
      <c r="L38" s="41">
        <f t="shared" ref="L38:L39" si="37">H38+I38+J38+K38</f>
        <v>0</v>
      </c>
      <c r="M38" s="42"/>
      <c r="N38" s="43"/>
      <c r="O38" s="43"/>
      <c r="P38" s="43"/>
      <c r="Q38" s="44">
        <f t="shared" ref="Q38:Q39" si="38">M38+N38+O38+P38</f>
        <v>0</v>
      </c>
      <c r="R38" s="45">
        <f t="shared" ref="R38:R39" si="39">B38</f>
        <v>0</v>
      </c>
      <c r="S38" s="48">
        <f t="shared" ref="S38:S39" si="40">R38-C38-H38+M38</f>
        <v>0</v>
      </c>
      <c r="T38" s="48">
        <f t="shared" si="29"/>
        <v>0</v>
      </c>
      <c r="U38" s="48">
        <f t="shared" si="29"/>
        <v>0</v>
      </c>
      <c r="V38" s="48">
        <f t="shared" si="29"/>
        <v>0</v>
      </c>
      <c r="W38" s="46">
        <f t="shared" si="8"/>
        <v>0</v>
      </c>
    </row>
    <row r="39" spans="1:23">
      <c r="A39" s="37" t="str">
        <f>$A$12</f>
        <v>Paikkakunta 3</v>
      </c>
      <c r="B39" s="38"/>
      <c r="C39" s="39"/>
      <c r="D39" s="40"/>
      <c r="E39" s="40"/>
      <c r="F39" s="40"/>
      <c r="G39" s="41">
        <f t="shared" si="36"/>
        <v>0</v>
      </c>
      <c r="H39" s="39"/>
      <c r="I39" s="40"/>
      <c r="J39" s="40"/>
      <c r="K39" s="40"/>
      <c r="L39" s="41">
        <f t="shared" si="37"/>
        <v>0</v>
      </c>
      <c r="M39" s="42"/>
      <c r="N39" s="43"/>
      <c r="O39" s="43"/>
      <c r="P39" s="43"/>
      <c r="Q39" s="44">
        <f t="shared" si="38"/>
        <v>0</v>
      </c>
      <c r="R39" s="45">
        <f t="shared" si="39"/>
        <v>0</v>
      </c>
      <c r="S39" s="48">
        <f t="shared" si="40"/>
        <v>0</v>
      </c>
      <c r="T39" s="48">
        <f t="shared" si="29"/>
        <v>0</v>
      </c>
      <c r="U39" s="48">
        <f t="shared" si="29"/>
        <v>0</v>
      </c>
      <c r="V39" s="48">
        <f t="shared" si="29"/>
        <v>0</v>
      </c>
      <c r="W39" s="46">
        <f t="shared" si="8"/>
        <v>0</v>
      </c>
    </row>
    <row r="40" spans="1:23">
      <c r="A40" s="30" t="s">
        <v>28</v>
      </c>
      <c r="B40" s="30">
        <f>[2]Kehittämisyksikkö!B40+'[2]LSAVI; toimitilat, sis.tark.'!B40+[2]MOK!B40+[2]THY!B40+'[2]PSAVI; Pepa, Patio, metsäpalot'!B40+[2]Tietohallinto!B45</f>
        <v>0</v>
      </c>
      <c r="C40" s="31">
        <f>[2]Kehittämisyksikkö!C40+'[2]LSAVI; toimitilat, sis.tark.'!C40+[2]MOK!C40+[2]THY!C40+'[2]PSAVI; Pepa, Patio, metsäpalot'!C40+[2]Tietohallinto!C45</f>
        <v>0</v>
      </c>
      <c r="D40" s="32">
        <f>[2]Kehittämisyksikkö!D40+'[2]LSAVI; toimitilat, sis.tark.'!D40+[2]MOK!D40+[2]THY!D40+'[2]PSAVI; Pepa, Patio, metsäpalot'!D40+[2]Tietohallinto!D45</f>
        <v>0</v>
      </c>
      <c r="E40" s="32">
        <f>[2]Kehittämisyksikkö!E40+'[2]LSAVI; toimitilat, sis.tark.'!E40+[2]MOK!E40+[2]THY!E40+'[2]PSAVI; Pepa, Patio, metsäpalot'!E40+[2]Tietohallinto!E45</f>
        <v>0</v>
      </c>
      <c r="F40" s="32">
        <f>[2]Kehittämisyksikkö!F40+'[2]LSAVI; toimitilat, sis.tark.'!F40+[2]MOK!F40+[2]THY!F40+'[2]PSAVI; Pepa, Patio, metsäpalot'!F40+[2]Tietohallinto!F45</f>
        <v>0</v>
      </c>
      <c r="G40" s="33">
        <f>SUM(C40:F40)</f>
        <v>0</v>
      </c>
      <c r="H40" s="31">
        <f>[2]Kehittämisyksikkö!H40+'[2]LSAVI; toimitilat, sis.tark.'!H40+[2]MOK!H40+[2]THY!H40+'[2]PSAVI; Pepa, Patio, metsäpalot'!H40+[2]Tietohallinto!H45</f>
        <v>0</v>
      </c>
      <c r="I40" s="32">
        <f>[2]Kehittämisyksikkö!I40+'[2]LSAVI; toimitilat, sis.tark.'!I40+[2]MOK!I40+[2]THY!I40+'[2]PSAVI; Pepa, Patio, metsäpalot'!I40+[2]Tietohallinto!I45</f>
        <v>0</v>
      </c>
      <c r="J40" s="32">
        <f>[2]Kehittämisyksikkö!J40+'[2]LSAVI; toimitilat, sis.tark.'!J40+[2]MOK!J40+[2]THY!J40+'[2]PSAVI; Pepa, Patio, metsäpalot'!J40+[2]Tietohallinto!J45</f>
        <v>0</v>
      </c>
      <c r="K40" s="32">
        <f>[2]Kehittämisyksikkö!K40+'[2]LSAVI; toimitilat, sis.tark.'!K40+[2]MOK!K40+[2]THY!K40+'[2]PSAVI; Pepa, Patio, metsäpalot'!K40+[2]Tietohallinto!K45</f>
        <v>0</v>
      </c>
      <c r="L40" s="33">
        <f>SUM(H40:K40)</f>
        <v>0</v>
      </c>
      <c r="M40" s="34">
        <f>M41+M42+M43</f>
        <v>0</v>
      </c>
      <c r="N40" s="35">
        <f t="shared" ref="N40:Q40" si="41">N41+N42+N43</f>
        <v>0</v>
      </c>
      <c r="O40" s="35">
        <f t="shared" si="41"/>
        <v>0</v>
      </c>
      <c r="P40" s="35">
        <f t="shared" si="41"/>
        <v>0</v>
      </c>
      <c r="Q40" s="36">
        <f t="shared" si="41"/>
        <v>0</v>
      </c>
      <c r="R40" s="31">
        <f>B40</f>
        <v>0</v>
      </c>
      <c r="S40" s="32">
        <f>R40-C40-H40+M40</f>
        <v>0</v>
      </c>
      <c r="T40" s="32">
        <f t="shared" si="29"/>
        <v>0</v>
      </c>
      <c r="U40" s="32">
        <f t="shared" si="29"/>
        <v>0</v>
      </c>
      <c r="V40" s="32">
        <f t="shared" si="29"/>
        <v>0</v>
      </c>
      <c r="W40" s="33">
        <f>V40-R40</f>
        <v>0</v>
      </c>
    </row>
    <row r="41" spans="1:23">
      <c r="A41" s="47" t="str">
        <f>$A$10</f>
        <v>Paikkakunta 1</v>
      </c>
      <c r="B41" s="38"/>
      <c r="C41" s="39"/>
      <c r="D41" s="40"/>
      <c r="E41" s="40"/>
      <c r="F41" s="40"/>
      <c r="G41" s="41">
        <f>C41+D41+E41+F41</f>
        <v>0</v>
      </c>
      <c r="H41" s="39"/>
      <c r="I41" s="40"/>
      <c r="J41" s="40"/>
      <c r="K41" s="40"/>
      <c r="L41" s="41">
        <f>H41+I41+J41+K41</f>
        <v>0</v>
      </c>
      <c r="M41" s="42"/>
      <c r="N41" s="43"/>
      <c r="O41" s="43"/>
      <c r="P41" s="43"/>
      <c r="Q41" s="44">
        <f>M41+N41+O41+P41</f>
        <v>0</v>
      </c>
      <c r="R41" s="45">
        <f>B41</f>
        <v>0</v>
      </c>
      <c r="S41" s="48">
        <f>R41-C41-H41+M41</f>
        <v>0</v>
      </c>
      <c r="T41" s="48">
        <f t="shared" si="29"/>
        <v>0</v>
      </c>
      <c r="U41" s="48">
        <f t="shared" si="29"/>
        <v>0</v>
      </c>
      <c r="V41" s="48">
        <f t="shared" si="29"/>
        <v>0</v>
      </c>
      <c r="W41" s="46">
        <f t="shared" si="8"/>
        <v>0</v>
      </c>
    </row>
    <row r="42" spans="1:23">
      <c r="A42" s="47" t="str">
        <f>$A$11</f>
        <v>Paikkakunta 2</v>
      </c>
      <c r="B42" s="38"/>
      <c r="C42" s="39"/>
      <c r="D42" s="40"/>
      <c r="E42" s="40"/>
      <c r="F42" s="40"/>
      <c r="G42" s="41">
        <f t="shared" ref="G42:G43" si="42">C42+D42+E42+F42</f>
        <v>0</v>
      </c>
      <c r="H42" s="39"/>
      <c r="I42" s="40"/>
      <c r="J42" s="40"/>
      <c r="K42" s="40"/>
      <c r="L42" s="41">
        <f t="shared" ref="L42:L43" si="43">H42+I42+J42+K42</f>
        <v>0</v>
      </c>
      <c r="M42" s="42"/>
      <c r="N42" s="43"/>
      <c r="O42" s="43"/>
      <c r="P42" s="43"/>
      <c r="Q42" s="44">
        <f t="shared" ref="Q42:Q43" si="44">M42+N42+O42+P42</f>
        <v>0</v>
      </c>
      <c r="R42" s="45">
        <f t="shared" ref="R42:R43" si="45">B42</f>
        <v>0</v>
      </c>
      <c r="S42" s="48">
        <f t="shared" ref="S42:S43" si="46">R42-C42-H42+M42</f>
        <v>0</v>
      </c>
      <c r="T42" s="48">
        <f t="shared" si="29"/>
        <v>0</v>
      </c>
      <c r="U42" s="48">
        <f t="shared" si="29"/>
        <v>0</v>
      </c>
      <c r="V42" s="48">
        <f t="shared" si="29"/>
        <v>0</v>
      </c>
      <c r="W42" s="46">
        <f t="shared" si="8"/>
        <v>0</v>
      </c>
    </row>
    <row r="43" spans="1:23">
      <c r="A43" s="37" t="str">
        <f>$A$12</f>
        <v>Paikkakunta 3</v>
      </c>
      <c r="B43" s="38"/>
      <c r="C43" s="39"/>
      <c r="D43" s="40"/>
      <c r="E43" s="40"/>
      <c r="F43" s="40"/>
      <c r="G43" s="41">
        <f t="shared" si="42"/>
        <v>0</v>
      </c>
      <c r="H43" s="39"/>
      <c r="I43" s="40"/>
      <c r="J43" s="40"/>
      <c r="K43" s="40"/>
      <c r="L43" s="41">
        <f t="shared" si="43"/>
        <v>0</v>
      </c>
      <c r="M43" s="42"/>
      <c r="N43" s="43"/>
      <c r="O43" s="43"/>
      <c r="P43" s="43"/>
      <c r="Q43" s="44">
        <f t="shared" si="44"/>
        <v>0</v>
      </c>
      <c r="R43" s="45">
        <f t="shared" si="45"/>
        <v>0</v>
      </c>
      <c r="S43" s="48">
        <f t="shared" si="46"/>
        <v>0</v>
      </c>
      <c r="T43" s="48">
        <f t="shared" si="29"/>
        <v>0</v>
      </c>
      <c r="U43" s="48">
        <f t="shared" si="29"/>
        <v>0</v>
      </c>
      <c r="V43" s="48">
        <f t="shared" si="29"/>
        <v>0</v>
      </c>
      <c r="W43" s="46">
        <f t="shared" si="8"/>
        <v>0</v>
      </c>
    </row>
    <row r="44" spans="1:23">
      <c r="A44" s="30" t="s">
        <v>29</v>
      </c>
      <c r="B44" s="30">
        <f>[2]Kehittämisyksikkö!B44+'[2]LSAVI; toimitilat, sis.tark.'!B44+[2]MOK!B44+[2]THY!B44+'[2]PSAVI; Pepa, Patio, metsäpalot'!B44+[2]Tietohallinto!B49</f>
        <v>14.6</v>
      </c>
      <c r="C44" s="31">
        <f>[2]Kehittämisyksikkö!C44+'[2]LSAVI; toimitilat, sis.tark.'!C44+[2]MOK!C44+[2]THY!C44+'[2]PSAVI; Pepa, Patio, metsäpalot'!C44+[2]Tietohallinto!C49</f>
        <v>1.25</v>
      </c>
      <c r="D44" s="32">
        <f>[2]Kehittämisyksikkö!D44+'[2]LSAVI; toimitilat, sis.tark.'!D44+[2]MOK!D44+[2]THY!D44+'[2]PSAVI; Pepa, Patio, metsäpalot'!D44+[2]Tietohallinto!D49</f>
        <v>0.75</v>
      </c>
      <c r="E44" s="32">
        <f>[2]Kehittämisyksikkö!E44+'[2]LSAVI; toimitilat, sis.tark.'!E44+[2]MOK!E44+[2]THY!E44+'[2]PSAVI; Pepa, Patio, metsäpalot'!E44+[2]Tietohallinto!E49</f>
        <v>3.1</v>
      </c>
      <c r="F44" s="32">
        <f>[2]Kehittämisyksikkö!F44+'[2]LSAVI; toimitilat, sis.tark.'!F44+[2]MOK!F44+[2]THY!F44+'[2]PSAVI; Pepa, Patio, metsäpalot'!F44+[2]Tietohallinto!F49</f>
        <v>0</v>
      </c>
      <c r="G44" s="33">
        <f>SUM(C44:F44)</f>
        <v>5.0999999999999996</v>
      </c>
      <c r="H44" s="31">
        <f>[2]Kehittämisyksikkö!H44+'[2]LSAVI; toimitilat, sis.tark.'!H44+[2]MOK!H44+[2]THY!H44+'[2]PSAVI; Pepa, Patio, metsäpalot'!H44+[2]Tietohallinto!H49</f>
        <v>0</v>
      </c>
      <c r="I44" s="32">
        <f>[2]Kehittämisyksikkö!I44+'[2]LSAVI; toimitilat, sis.tark.'!I44+[2]MOK!I44+[2]THY!I44+'[2]PSAVI; Pepa, Patio, metsäpalot'!I44+[2]Tietohallinto!I49</f>
        <v>0</v>
      </c>
      <c r="J44" s="32">
        <f>[2]Kehittämisyksikkö!J44+'[2]LSAVI; toimitilat, sis.tark.'!J44+[2]MOK!J44+[2]THY!J44+'[2]PSAVI; Pepa, Patio, metsäpalot'!J44+[2]Tietohallinto!J49</f>
        <v>0</v>
      </c>
      <c r="K44" s="32">
        <f>[2]Kehittämisyksikkö!K44+'[2]LSAVI; toimitilat, sis.tark.'!K44+[2]MOK!K44+[2]THY!K44+'[2]PSAVI; Pepa, Patio, metsäpalot'!K44+[2]Tietohallinto!K49</f>
        <v>0</v>
      </c>
      <c r="L44" s="33">
        <f>SUM(H44:K44)</f>
        <v>0</v>
      </c>
      <c r="M44" s="34">
        <f>M45+M46+M47</f>
        <v>0</v>
      </c>
      <c r="N44" s="35">
        <f t="shared" ref="N44:Q44" si="47">N45+N46+N47</f>
        <v>0</v>
      </c>
      <c r="O44" s="35">
        <f t="shared" si="47"/>
        <v>0</v>
      </c>
      <c r="P44" s="35">
        <f t="shared" si="47"/>
        <v>0</v>
      </c>
      <c r="Q44" s="36">
        <f t="shared" si="47"/>
        <v>0</v>
      </c>
      <c r="R44" s="31">
        <f>B44</f>
        <v>14.6</v>
      </c>
      <c r="S44" s="32">
        <f>R44-C44-H44+M44</f>
        <v>13.35</v>
      </c>
      <c r="T44" s="32">
        <f t="shared" si="29"/>
        <v>12.6</v>
      </c>
      <c r="U44" s="32">
        <f t="shared" si="29"/>
        <v>9.5</v>
      </c>
      <c r="V44" s="32">
        <f t="shared" si="29"/>
        <v>9.5</v>
      </c>
      <c r="W44" s="33">
        <f>V44-R44</f>
        <v>-5.0999999999999996</v>
      </c>
    </row>
    <row r="45" spans="1:23">
      <c r="A45" s="47" t="str">
        <f>$A$10</f>
        <v>Paikkakunta 1</v>
      </c>
      <c r="B45" s="38"/>
      <c r="C45" s="39"/>
      <c r="D45" s="40"/>
      <c r="E45" s="40"/>
      <c r="F45" s="40"/>
      <c r="G45" s="41">
        <f>C45+D45+E45+F45</f>
        <v>0</v>
      </c>
      <c r="H45" s="39"/>
      <c r="I45" s="40"/>
      <c r="J45" s="40"/>
      <c r="K45" s="40"/>
      <c r="L45" s="41">
        <f>H45+I45+J45+K45</f>
        <v>0</v>
      </c>
      <c r="M45" s="42"/>
      <c r="N45" s="43"/>
      <c r="O45" s="43"/>
      <c r="P45" s="43"/>
      <c r="Q45" s="44">
        <f>M45+N45+O45+P45</f>
        <v>0</v>
      </c>
      <c r="R45" s="45">
        <f>B45</f>
        <v>0</v>
      </c>
      <c r="S45" s="48">
        <f>R45-C45-H45+M45</f>
        <v>0</v>
      </c>
      <c r="T45" s="48">
        <f t="shared" si="29"/>
        <v>0</v>
      </c>
      <c r="U45" s="48">
        <f t="shared" si="29"/>
        <v>0</v>
      </c>
      <c r="V45" s="48">
        <f t="shared" si="29"/>
        <v>0</v>
      </c>
      <c r="W45" s="46">
        <f t="shared" si="8"/>
        <v>0</v>
      </c>
    </row>
    <row r="46" spans="1:23">
      <c r="A46" s="47" t="str">
        <f>$A$11</f>
        <v>Paikkakunta 2</v>
      </c>
      <c r="B46" s="38"/>
      <c r="C46" s="39"/>
      <c r="D46" s="40"/>
      <c r="E46" s="40"/>
      <c r="F46" s="40"/>
      <c r="G46" s="41">
        <f t="shared" ref="G46:G47" si="48">C46+D46+E46+F46</f>
        <v>0</v>
      </c>
      <c r="H46" s="39"/>
      <c r="I46" s="40"/>
      <c r="J46" s="40"/>
      <c r="K46" s="40"/>
      <c r="L46" s="41">
        <f t="shared" ref="L46:L47" si="49">H46+I46+J46+K46</f>
        <v>0</v>
      </c>
      <c r="M46" s="42"/>
      <c r="N46" s="43"/>
      <c r="O46" s="43"/>
      <c r="P46" s="43"/>
      <c r="Q46" s="44">
        <f t="shared" ref="Q46:Q47" si="50">M46+N46+O46+P46</f>
        <v>0</v>
      </c>
      <c r="R46" s="45">
        <f t="shared" ref="R46:R47" si="51">B46</f>
        <v>0</v>
      </c>
      <c r="S46" s="48">
        <f t="shared" ref="S46:S47" si="52">R46-C46-H46+M46</f>
        <v>0</v>
      </c>
      <c r="T46" s="48">
        <f t="shared" si="29"/>
        <v>0</v>
      </c>
      <c r="U46" s="48">
        <f t="shared" si="29"/>
        <v>0</v>
      </c>
      <c r="V46" s="48">
        <f t="shared" si="29"/>
        <v>0</v>
      </c>
      <c r="W46" s="46">
        <f t="shared" si="8"/>
        <v>0</v>
      </c>
    </row>
    <row r="47" spans="1:23">
      <c r="A47" s="37" t="str">
        <f>$A$12</f>
        <v>Paikkakunta 3</v>
      </c>
      <c r="B47" s="38"/>
      <c r="C47" s="39"/>
      <c r="D47" s="40"/>
      <c r="E47" s="40"/>
      <c r="F47" s="40"/>
      <c r="G47" s="41">
        <f t="shared" si="48"/>
        <v>0</v>
      </c>
      <c r="H47" s="39"/>
      <c r="I47" s="40"/>
      <c r="J47" s="40"/>
      <c r="K47" s="40"/>
      <c r="L47" s="41">
        <f t="shared" si="49"/>
        <v>0</v>
      </c>
      <c r="M47" s="42"/>
      <c r="N47" s="43"/>
      <c r="O47" s="43"/>
      <c r="P47" s="43"/>
      <c r="Q47" s="44">
        <f t="shared" si="50"/>
        <v>0</v>
      </c>
      <c r="R47" s="45">
        <f t="shared" si="51"/>
        <v>0</v>
      </c>
      <c r="S47" s="48">
        <f t="shared" si="52"/>
        <v>0</v>
      </c>
      <c r="T47" s="48">
        <f t="shared" si="29"/>
        <v>0</v>
      </c>
      <c r="U47" s="48">
        <f t="shared" si="29"/>
        <v>0</v>
      </c>
      <c r="V47" s="48">
        <f t="shared" si="29"/>
        <v>0</v>
      </c>
      <c r="W47" s="46">
        <f t="shared" si="8"/>
        <v>0</v>
      </c>
    </row>
    <row r="48" spans="1:23">
      <c r="A48" s="30" t="s">
        <v>30</v>
      </c>
      <c r="B48" s="30">
        <f>[2]Kehittämisyksikkö!B48+'[2]LSAVI; toimitilat, sis.tark.'!B48+[2]MOK!B48+[2]THY!B48+'[2]PSAVI; Pepa, Patio, metsäpalot'!B48+[2]Tietohallinto!B58</f>
        <v>11.75</v>
      </c>
      <c r="C48" s="31">
        <f>[2]Kehittämisyksikkö!C48+'[2]LSAVI; toimitilat, sis.tark.'!C48+[2]MOK!C48+[2]THY!C48+'[2]PSAVI; Pepa, Patio, metsäpalot'!C48+[2]Tietohallinto!C58</f>
        <v>0</v>
      </c>
      <c r="D48" s="32">
        <f>[2]Kehittämisyksikkö!D48+'[2]LSAVI; toimitilat, sis.tark.'!D48+[2]MOK!D48+[2]THY!D48+'[2]PSAVI; Pepa, Patio, metsäpalot'!D48+[2]Tietohallinto!D58</f>
        <v>0</v>
      </c>
      <c r="E48" s="32">
        <f>[2]Kehittämisyksikkö!E48+'[2]LSAVI; toimitilat, sis.tark.'!E48+[2]MOK!E48+[2]THY!E48+'[2]PSAVI; Pepa, Patio, metsäpalot'!E48+[2]Tietohallinto!E58</f>
        <v>0</v>
      </c>
      <c r="F48" s="32">
        <f>[2]Kehittämisyksikkö!F48+'[2]LSAVI; toimitilat, sis.tark.'!F48+[2]MOK!F48+[2]THY!F48+'[2]PSAVI; Pepa, Patio, metsäpalot'!F48+[2]Tietohallinto!F58</f>
        <v>0</v>
      </c>
      <c r="G48" s="33">
        <f>SUM(C48:F48)</f>
        <v>0</v>
      </c>
      <c r="H48" s="31">
        <f>[2]Kehittämisyksikkö!H48+'[2]LSAVI; toimitilat, sis.tark.'!H48+[2]MOK!H48+[2]THY!H48+'[2]PSAVI; Pepa, Patio, metsäpalot'!H48+[2]Tietohallinto!H58</f>
        <v>0</v>
      </c>
      <c r="I48" s="32">
        <f>[2]Kehittämisyksikkö!I48+'[2]LSAVI; toimitilat, sis.tark.'!I48+[2]MOK!I48+[2]THY!I48+'[2]PSAVI; Pepa, Patio, metsäpalot'!I48+[2]Tietohallinto!I58</f>
        <v>0.75</v>
      </c>
      <c r="J48" s="32">
        <f>[2]Kehittämisyksikkö!J48+'[2]LSAVI; toimitilat, sis.tark.'!J48+[2]MOK!J48+[2]THY!J48+'[2]PSAVI; Pepa, Patio, metsäpalot'!J48+[2]Tietohallinto!J58</f>
        <v>2</v>
      </c>
      <c r="K48" s="32">
        <f>[2]Kehittämisyksikkö!K48+'[2]LSAVI; toimitilat, sis.tark.'!K48+[2]MOK!K48+[2]THY!K48+'[2]PSAVI; Pepa, Patio, metsäpalot'!K48+[2]Tietohallinto!K58</f>
        <v>0</v>
      </c>
      <c r="L48" s="33">
        <f>SUM(H48:K48)</f>
        <v>2.75</v>
      </c>
      <c r="M48" s="34">
        <f>M49+M50+M51</f>
        <v>0</v>
      </c>
      <c r="N48" s="35">
        <f t="shared" ref="N48:Q48" si="53">N49+N50+N51</f>
        <v>0</v>
      </c>
      <c r="O48" s="35">
        <f t="shared" si="53"/>
        <v>0</v>
      </c>
      <c r="P48" s="35">
        <f t="shared" si="53"/>
        <v>0</v>
      </c>
      <c r="Q48" s="36">
        <f t="shared" si="53"/>
        <v>0</v>
      </c>
      <c r="R48" s="31">
        <f>B48</f>
        <v>11.75</v>
      </c>
      <c r="S48" s="32">
        <f>R48-C48-H48+M48</f>
        <v>11.75</v>
      </c>
      <c r="T48" s="32">
        <f t="shared" ref="T48:V59" si="54">S48-D48-I48+N48</f>
        <v>11</v>
      </c>
      <c r="U48" s="32">
        <f t="shared" si="54"/>
        <v>9</v>
      </c>
      <c r="V48" s="32">
        <f t="shared" si="54"/>
        <v>9</v>
      </c>
      <c r="W48" s="33">
        <f>V48-R48</f>
        <v>-2.75</v>
      </c>
    </row>
    <row r="49" spans="1:23">
      <c r="A49" s="47" t="str">
        <f>$A$10</f>
        <v>Paikkakunta 1</v>
      </c>
      <c r="B49" s="38"/>
      <c r="C49" s="39"/>
      <c r="D49" s="40"/>
      <c r="E49" s="40"/>
      <c r="F49" s="40"/>
      <c r="G49" s="41">
        <f>C49+D49+E49+F49</f>
        <v>0</v>
      </c>
      <c r="H49" s="39"/>
      <c r="I49" s="40"/>
      <c r="J49" s="40"/>
      <c r="K49" s="40"/>
      <c r="L49" s="41">
        <f>H49+I49+J49+K49</f>
        <v>0</v>
      </c>
      <c r="M49" s="42"/>
      <c r="N49" s="43"/>
      <c r="O49" s="43"/>
      <c r="P49" s="43"/>
      <c r="Q49" s="44">
        <f>M49+N49+O49+P49</f>
        <v>0</v>
      </c>
      <c r="R49" s="45">
        <f>B49</f>
        <v>0</v>
      </c>
      <c r="S49" s="48">
        <f>R49-C49-H49+M49</f>
        <v>0</v>
      </c>
      <c r="T49" s="48">
        <f t="shared" si="54"/>
        <v>0</v>
      </c>
      <c r="U49" s="48">
        <f t="shared" si="54"/>
        <v>0</v>
      </c>
      <c r="V49" s="48">
        <f t="shared" si="54"/>
        <v>0</v>
      </c>
      <c r="W49" s="46">
        <f t="shared" ref="W49:W51" si="55">V49-R49</f>
        <v>0</v>
      </c>
    </row>
    <row r="50" spans="1:23">
      <c r="A50" s="47" t="str">
        <f>$A$11</f>
        <v>Paikkakunta 2</v>
      </c>
      <c r="B50" s="38"/>
      <c r="C50" s="39"/>
      <c r="D50" s="40"/>
      <c r="E50" s="40"/>
      <c r="F50" s="40"/>
      <c r="G50" s="41">
        <f t="shared" ref="G50:G51" si="56">C50+D50+E50+F50</f>
        <v>0</v>
      </c>
      <c r="H50" s="39"/>
      <c r="I50" s="40"/>
      <c r="J50" s="40"/>
      <c r="K50" s="40"/>
      <c r="L50" s="41">
        <f t="shared" ref="L50:L51" si="57">H50+I50+J50+K50</f>
        <v>0</v>
      </c>
      <c r="M50" s="42"/>
      <c r="N50" s="43"/>
      <c r="O50" s="43"/>
      <c r="P50" s="43"/>
      <c r="Q50" s="44">
        <f t="shared" ref="Q50:Q51" si="58">M50+N50+O50+P50</f>
        <v>0</v>
      </c>
      <c r="R50" s="45">
        <f t="shared" ref="R50:R51" si="59">B50</f>
        <v>0</v>
      </c>
      <c r="S50" s="48">
        <f t="shared" ref="S50:S51" si="60">R50-C50-H50+M50</f>
        <v>0</v>
      </c>
      <c r="T50" s="48">
        <f t="shared" si="54"/>
        <v>0</v>
      </c>
      <c r="U50" s="48">
        <f t="shared" si="54"/>
        <v>0</v>
      </c>
      <c r="V50" s="48">
        <f t="shared" si="54"/>
        <v>0</v>
      </c>
      <c r="W50" s="46">
        <f t="shared" si="55"/>
        <v>0</v>
      </c>
    </row>
    <row r="51" spans="1:23">
      <c r="A51" s="37" t="str">
        <f>$A$12</f>
        <v>Paikkakunta 3</v>
      </c>
      <c r="B51" s="38"/>
      <c r="C51" s="39"/>
      <c r="D51" s="40"/>
      <c r="E51" s="40"/>
      <c r="F51" s="40"/>
      <c r="G51" s="41">
        <f t="shared" si="56"/>
        <v>0</v>
      </c>
      <c r="H51" s="39"/>
      <c r="I51" s="40"/>
      <c r="J51" s="40"/>
      <c r="K51" s="40"/>
      <c r="L51" s="41">
        <f t="shared" si="57"/>
        <v>0</v>
      </c>
      <c r="M51" s="42"/>
      <c r="N51" s="43"/>
      <c r="O51" s="43"/>
      <c r="P51" s="43"/>
      <c r="Q51" s="44">
        <f t="shared" si="58"/>
        <v>0</v>
      </c>
      <c r="R51" s="45">
        <f t="shared" si="59"/>
        <v>0</v>
      </c>
      <c r="S51" s="48">
        <f t="shared" si="60"/>
        <v>0</v>
      </c>
      <c r="T51" s="48">
        <f t="shared" si="54"/>
        <v>0</v>
      </c>
      <c r="U51" s="48">
        <f t="shared" si="54"/>
        <v>0</v>
      </c>
      <c r="V51" s="48">
        <f t="shared" si="54"/>
        <v>0</v>
      </c>
      <c r="W51" s="46">
        <f t="shared" si="55"/>
        <v>0</v>
      </c>
    </row>
    <row r="52" spans="1:23">
      <c r="A52" s="49" t="s">
        <v>31</v>
      </c>
      <c r="B52" s="30">
        <f>[3]YHT!$B$52</f>
        <v>3.5</v>
      </c>
      <c r="C52" s="31">
        <f>[2]Kehittämisyksikkö!C52+'[2]LSAVI; toimitilat, sis.tark.'!C52+[2]MOK!C52+[2]THY!C52+'[2]PSAVI; Pepa, Patio, metsäpalot'!C52+[2]Tietohallinto!C62</f>
        <v>0</v>
      </c>
      <c r="D52" s="32">
        <f>[2]Kehittämisyksikkö!D52+'[2]LSAVI; toimitilat, sis.tark.'!D52+[2]MOK!D52+[2]THY!D52+'[2]PSAVI; Pepa, Patio, metsäpalot'!D52+[2]Tietohallinto!D62</f>
        <v>0</v>
      </c>
      <c r="E52" s="32">
        <f>[2]Kehittämisyksikkö!E52+'[2]LSAVI; toimitilat, sis.tark.'!E52+[2]MOK!E52+[2]THY!E52+'[2]PSAVI; Pepa, Patio, metsäpalot'!E52+[2]Tietohallinto!E62</f>
        <v>0</v>
      </c>
      <c r="F52" s="32">
        <f>[2]Kehittämisyksikkö!F52+'[2]LSAVI; toimitilat, sis.tark.'!F52+[2]MOK!F52+[2]THY!F52+'[2]PSAVI; Pepa, Patio, metsäpalot'!F52+[2]Tietohallinto!F62</f>
        <v>0</v>
      </c>
      <c r="G52" s="33">
        <f>SUM(C52:F52)</f>
        <v>0</v>
      </c>
      <c r="H52" s="31">
        <f>[2]Kehittämisyksikkö!H52+'[2]LSAVI; toimitilat, sis.tark.'!H52+[2]MOK!H52+[2]THY!H52+'[2]PSAVI; Pepa, Patio, metsäpalot'!H52+[2]Tietohallinto!H62</f>
        <v>0.8</v>
      </c>
      <c r="I52" s="32">
        <f>[2]Kehittämisyksikkö!I52+'[2]LSAVI; toimitilat, sis.tark.'!I52+[2]MOK!I52+[2]THY!I52+'[2]PSAVI; Pepa, Patio, metsäpalot'!I52+[2]Tietohallinto!I62</f>
        <v>0.2</v>
      </c>
      <c r="J52" s="32">
        <f>[2]Kehittämisyksikkö!J52+'[2]LSAVI; toimitilat, sis.tark.'!J52+[2]MOK!J52+[2]THY!J52+'[2]PSAVI; Pepa, Patio, metsäpalot'!J52+[2]Tietohallinto!J62</f>
        <v>0</v>
      </c>
      <c r="K52" s="32">
        <f>[2]Kehittämisyksikkö!K52+'[2]LSAVI; toimitilat, sis.tark.'!K52+[2]MOK!K52+[2]THY!K52+'[2]PSAVI; Pepa, Patio, metsäpalot'!K52+[2]Tietohallinto!K62</f>
        <v>0</v>
      </c>
      <c r="L52" s="33">
        <f>SUM(H52:K52)</f>
        <v>1</v>
      </c>
      <c r="M52" s="34">
        <f>M53+M54+M55</f>
        <v>0</v>
      </c>
      <c r="N52" s="35">
        <f t="shared" ref="N52:Q52" si="61">N53+N54+N55</f>
        <v>0</v>
      </c>
      <c r="O52" s="35">
        <f t="shared" si="61"/>
        <v>0</v>
      </c>
      <c r="P52" s="35">
        <f t="shared" si="61"/>
        <v>0</v>
      </c>
      <c r="Q52" s="36">
        <f t="shared" si="61"/>
        <v>0</v>
      </c>
      <c r="R52" s="31">
        <f>B52</f>
        <v>3.5</v>
      </c>
      <c r="S52" s="32">
        <f>R52-C52-H52+M52</f>
        <v>2.7</v>
      </c>
      <c r="T52" s="32">
        <f t="shared" si="54"/>
        <v>2.5</v>
      </c>
      <c r="U52" s="32">
        <f t="shared" si="54"/>
        <v>2.5</v>
      </c>
      <c r="V52" s="32">
        <f t="shared" si="54"/>
        <v>2.5</v>
      </c>
      <c r="W52" s="33">
        <f>V52-R52</f>
        <v>-1</v>
      </c>
    </row>
    <row r="53" spans="1:23">
      <c r="A53" s="47" t="str">
        <f>$A$10</f>
        <v>Paikkakunta 1</v>
      </c>
      <c r="B53" s="38"/>
      <c r="C53" s="39"/>
      <c r="D53" s="40"/>
      <c r="E53" s="40"/>
      <c r="F53" s="40"/>
      <c r="G53" s="41">
        <f>C53+D53+E53+F53</f>
        <v>0</v>
      </c>
      <c r="H53" s="39"/>
      <c r="I53" s="40"/>
      <c r="J53" s="40"/>
      <c r="K53" s="40"/>
      <c r="L53" s="41">
        <f>H53+I53+J53+K53</f>
        <v>0</v>
      </c>
      <c r="M53" s="42"/>
      <c r="N53" s="43"/>
      <c r="O53" s="43"/>
      <c r="P53" s="43"/>
      <c r="Q53" s="44">
        <f>M53+N53+O53+P53</f>
        <v>0</v>
      </c>
      <c r="R53" s="45">
        <f>B53</f>
        <v>0</v>
      </c>
      <c r="S53" s="48">
        <f>R53-C53-H53+M53</f>
        <v>0</v>
      </c>
      <c r="T53" s="48">
        <f t="shared" si="54"/>
        <v>0</v>
      </c>
      <c r="U53" s="48">
        <f t="shared" si="54"/>
        <v>0</v>
      </c>
      <c r="V53" s="48">
        <f t="shared" si="54"/>
        <v>0</v>
      </c>
      <c r="W53" s="46">
        <f t="shared" si="8"/>
        <v>0</v>
      </c>
    </row>
    <row r="54" spans="1:23">
      <c r="A54" s="47" t="str">
        <f>$A$11</f>
        <v>Paikkakunta 2</v>
      </c>
      <c r="B54" s="38"/>
      <c r="C54" s="39"/>
      <c r="D54" s="40"/>
      <c r="E54" s="40"/>
      <c r="F54" s="40"/>
      <c r="G54" s="41">
        <f t="shared" ref="G54:G55" si="62">C54+D54+E54+F54</f>
        <v>0</v>
      </c>
      <c r="H54" s="39"/>
      <c r="I54" s="40"/>
      <c r="J54" s="40"/>
      <c r="K54" s="40"/>
      <c r="L54" s="41">
        <f t="shared" ref="L54:L55" si="63">H54+I54+J54+K54</f>
        <v>0</v>
      </c>
      <c r="M54" s="42"/>
      <c r="N54" s="43"/>
      <c r="O54" s="43"/>
      <c r="P54" s="43"/>
      <c r="Q54" s="44">
        <f t="shared" ref="Q54:Q55" si="64">M54+N54+O54+P54</f>
        <v>0</v>
      </c>
      <c r="R54" s="45">
        <f t="shared" ref="R54:R55" si="65">B54</f>
        <v>0</v>
      </c>
      <c r="S54" s="48">
        <f t="shared" ref="S54:S55" si="66">R54-C54-H54+M54</f>
        <v>0</v>
      </c>
      <c r="T54" s="48">
        <f t="shared" si="54"/>
        <v>0</v>
      </c>
      <c r="U54" s="48">
        <f t="shared" si="54"/>
        <v>0</v>
      </c>
      <c r="V54" s="48">
        <f t="shared" si="54"/>
        <v>0</v>
      </c>
      <c r="W54" s="46">
        <f t="shared" si="8"/>
        <v>0</v>
      </c>
    </row>
    <row r="55" spans="1:23">
      <c r="A55" s="37" t="str">
        <f>$A$12</f>
        <v>Paikkakunta 3</v>
      </c>
      <c r="B55" s="38"/>
      <c r="C55" s="39"/>
      <c r="D55" s="40"/>
      <c r="E55" s="40"/>
      <c r="F55" s="40"/>
      <c r="G55" s="41">
        <f t="shared" si="62"/>
        <v>0</v>
      </c>
      <c r="H55" s="39"/>
      <c r="I55" s="40"/>
      <c r="J55" s="40"/>
      <c r="K55" s="40"/>
      <c r="L55" s="41">
        <f t="shared" si="63"/>
        <v>0</v>
      </c>
      <c r="M55" s="42"/>
      <c r="N55" s="43"/>
      <c r="O55" s="43"/>
      <c r="P55" s="43"/>
      <c r="Q55" s="44">
        <f t="shared" si="64"/>
        <v>0</v>
      </c>
      <c r="R55" s="45">
        <f t="shared" si="65"/>
        <v>0</v>
      </c>
      <c r="S55" s="48">
        <f t="shared" si="66"/>
        <v>0</v>
      </c>
      <c r="T55" s="48">
        <f t="shared" si="54"/>
        <v>0</v>
      </c>
      <c r="U55" s="48">
        <f t="shared" si="54"/>
        <v>0</v>
      </c>
      <c r="V55" s="48">
        <f t="shared" si="54"/>
        <v>0</v>
      </c>
      <c r="W55" s="46">
        <f t="shared" si="8"/>
        <v>0</v>
      </c>
    </row>
    <row r="56" spans="1:23">
      <c r="A56" s="30" t="s">
        <v>20</v>
      </c>
      <c r="B56" s="30">
        <f>[2]Kehittämisyksikkö!B56+'[2]LSAVI; toimitilat, sis.tark.'!B56+[2]MOK!B56+[2]THY!B56+'[2]PSAVI; Pepa, Patio, metsäpalot'!B56+[2]Tietohallinto!B66</f>
        <v>40.4</v>
      </c>
      <c r="C56" s="31">
        <f>[2]Kehittämisyksikkö!C56+'[2]LSAVI; toimitilat, sis.tark.'!C56+[2]MOK!C56+[2]THY!C56+'[2]PSAVI; Pepa, Patio, metsäpalot'!C56+[2]Tietohallinto!C66</f>
        <v>1.25</v>
      </c>
      <c r="D56" s="32">
        <f>[2]Kehittämisyksikkö!D56+'[2]LSAVI; toimitilat, sis.tark.'!D56+[2]MOK!D56+[2]THY!D56+'[2]PSAVI; Pepa, Patio, metsäpalot'!D56+[2]Tietohallinto!D66</f>
        <v>0.75</v>
      </c>
      <c r="E56" s="32">
        <f>[2]Kehittämisyksikkö!E56+'[2]LSAVI; toimitilat, sis.tark.'!E56+[2]MOK!E56+[2]THY!E56+'[2]PSAVI; Pepa, Patio, metsäpalot'!E56+[2]Tietohallinto!E66</f>
        <v>3.1</v>
      </c>
      <c r="F56" s="32">
        <f>[2]Kehittämisyksikkö!F56+'[2]LSAVI; toimitilat, sis.tark.'!F56+[2]MOK!F56+[2]THY!F56+'[2]PSAVI; Pepa, Patio, metsäpalot'!F56+[2]Tietohallinto!F66</f>
        <v>0</v>
      </c>
      <c r="G56" s="33">
        <f>SUM(C56:F56)</f>
        <v>5.0999999999999996</v>
      </c>
      <c r="H56" s="31">
        <f>[2]Kehittämisyksikkö!H56+'[2]LSAVI; toimitilat, sis.tark.'!H56+[2]MOK!H56+[2]THY!H56+'[2]PSAVI; Pepa, Patio, metsäpalot'!H56+[2]Tietohallinto!H66</f>
        <v>0.8</v>
      </c>
      <c r="I56" s="32">
        <f>[2]Kehittämisyksikkö!I56+'[2]LSAVI; toimitilat, sis.tark.'!I56+[2]MOK!I56+[2]THY!I56+'[2]PSAVI; Pepa, Patio, metsäpalot'!I56+[2]Tietohallinto!I66</f>
        <v>1.2</v>
      </c>
      <c r="J56" s="32">
        <f>[2]Kehittämisyksikkö!J56+'[2]LSAVI; toimitilat, sis.tark.'!J56+[2]MOK!J56+[2]THY!J56+'[2]PSAVI; Pepa, Patio, metsäpalot'!J56+[2]Tietohallinto!J66</f>
        <v>2</v>
      </c>
      <c r="K56" s="32">
        <f>[2]Kehittämisyksikkö!K56+'[2]LSAVI; toimitilat, sis.tark.'!K56+[2]MOK!K56+[2]THY!K56+'[2]PSAVI; Pepa, Patio, metsäpalot'!K56+[2]Tietohallinto!K66</f>
        <v>0</v>
      </c>
      <c r="L56" s="33">
        <f>SUM(H56:K56)</f>
        <v>4</v>
      </c>
      <c r="M56" s="34">
        <f>M57+M58+M59</f>
        <v>0</v>
      </c>
      <c r="N56" s="35">
        <f t="shared" ref="N56:Q56" si="67">N57+N58+N59</f>
        <v>0</v>
      </c>
      <c r="O56" s="35">
        <f t="shared" si="67"/>
        <v>0</v>
      </c>
      <c r="P56" s="35">
        <f t="shared" si="67"/>
        <v>0</v>
      </c>
      <c r="Q56" s="36">
        <f t="shared" si="67"/>
        <v>0</v>
      </c>
      <c r="R56" s="31">
        <f>B56</f>
        <v>40.4</v>
      </c>
      <c r="S56" s="32">
        <f>R56-C56-H56+M56</f>
        <v>38.35</v>
      </c>
      <c r="T56" s="32">
        <f t="shared" si="54"/>
        <v>36.4</v>
      </c>
      <c r="U56" s="32">
        <f t="shared" si="54"/>
        <v>31.299999999999997</v>
      </c>
      <c r="V56" s="32">
        <f t="shared" si="54"/>
        <v>31.299999999999997</v>
      </c>
      <c r="W56" s="33">
        <f>V56-R56</f>
        <v>-9.1000000000000014</v>
      </c>
    </row>
    <row r="57" spans="1:23">
      <c r="A57" s="47" t="str">
        <f>$A$10</f>
        <v>Paikkakunta 1</v>
      </c>
      <c r="B57" s="50">
        <f>B17+B21+B25+B29+B33+B37+B41+B45+B49+B53</f>
        <v>0</v>
      </c>
      <c r="C57" s="51">
        <f t="shared" ref="C57:F59" si="68">C17+C21+C25+C29+C33+C37+C41+C45+C49+C53</f>
        <v>0</v>
      </c>
      <c r="D57" s="52">
        <f t="shared" si="68"/>
        <v>0</v>
      </c>
      <c r="E57" s="52">
        <f t="shared" si="68"/>
        <v>0</v>
      </c>
      <c r="F57" s="52">
        <f t="shared" si="68"/>
        <v>0</v>
      </c>
      <c r="G57" s="41">
        <f>C57+D57+E57+F57</f>
        <v>0</v>
      </c>
      <c r="H57" s="45">
        <f>H17+H21+H25+H29+H33+H37+H41+H45+H49+H53</f>
        <v>0</v>
      </c>
      <c r="I57" s="48">
        <f t="shared" ref="I57:K57" si="69">I17+I21+I25+I29+I33+I37+I41+I45+I49+I53</f>
        <v>0</v>
      </c>
      <c r="J57" s="48">
        <f t="shared" si="69"/>
        <v>0</v>
      </c>
      <c r="K57" s="48">
        <f t="shared" si="69"/>
        <v>0</v>
      </c>
      <c r="L57" s="41">
        <f>H57+I57+J57+K57</f>
        <v>0</v>
      </c>
      <c r="M57" s="53">
        <f>M17+M21+M25+M29+M33+M37+M41+M45+M49+M53</f>
        <v>0</v>
      </c>
      <c r="N57" s="53">
        <f t="shared" ref="N57:P57" si="70">N17+N21+N25+N29+N33+N37+N41+N45+N49+N53</f>
        <v>0</v>
      </c>
      <c r="O57" s="53">
        <f t="shared" si="70"/>
        <v>0</v>
      </c>
      <c r="P57" s="53">
        <f t="shared" si="70"/>
        <v>0</v>
      </c>
      <c r="Q57" s="44">
        <f>M57+N57+O57+P57</f>
        <v>0</v>
      </c>
      <c r="R57" s="45">
        <f>B57</f>
        <v>0</v>
      </c>
      <c r="S57" s="48">
        <f>R57-C57-H57+M57</f>
        <v>0</v>
      </c>
      <c r="T57" s="48">
        <f t="shared" si="54"/>
        <v>0</v>
      </c>
      <c r="U57" s="48">
        <f t="shared" si="54"/>
        <v>0</v>
      </c>
      <c r="V57" s="48">
        <f t="shared" si="54"/>
        <v>0</v>
      </c>
      <c r="W57" s="46">
        <f t="shared" si="8"/>
        <v>0</v>
      </c>
    </row>
    <row r="58" spans="1:23">
      <c r="A58" s="47" t="str">
        <f>$A$11</f>
        <v>Paikkakunta 2</v>
      </c>
      <c r="B58" s="50">
        <f>B18+B22+B26+B30+B34+B38+B42+B46+B50+B54</f>
        <v>0</v>
      </c>
      <c r="C58" s="51">
        <f t="shared" si="68"/>
        <v>0</v>
      </c>
      <c r="D58" s="52">
        <f t="shared" si="68"/>
        <v>0</v>
      </c>
      <c r="E58" s="52">
        <f t="shared" si="68"/>
        <v>0</v>
      </c>
      <c r="F58" s="52">
        <f t="shared" si="68"/>
        <v>0</v>
      </c>
      <c r="G58" s="41">
        <f t="shared" ref="G58:G59" si="71">C58+D58+E58+F58</f>
        <v>0</v>
      </c>
      <c r="H58" s="45">
        <f t="shared" ref="H58:K59" si="72">H18+H22+H26+H30+H34+H38+H42+H46+H50+H54</f>
        <v>0</v>
      </c>
      <c r="I58" s="48">
        <f t="shared" si="72"/>
        <v>0</v>
      </c>
      <c r="J58" s="48">
        <f t="shared" si="72"/>
        <v>0</v>
      </c>
      <c r="K58" s="48">
        <f t="shared" si="72"/>
        <v>0</v>
      </c>
      <c r="L58" s="41">
        <f t="shared" ref="L58:L59" si="73">H58+I58+J58+K58</f>
        <v>0</v>
      </c>
      <c r="M58" s="53">
        <f t="shared" ref="M58:P59" si="74">M18+M22+M26+M30+M34+M38+M42+M46+M50+M54</f>
        <v>0</v>
      </c>
      <c r="N58" s="53">
        <f t="shared" si="74"/>
        <v>0</v>
      </c>
      <c r="O58" s="53">
        <f t="shared" si="74"/>
        <v>0</v>
      </c>
      <c r="P58" s="53">
        <f t="shared" si="74"/>
        <v>0</v>
      </c>
      <c r="Q58" s="44">
        <f t="shared" ref="Q58:Q59" si="75">M58+N58+O58+P58</f>
        <v>0</v>
      </c>
      <c r="R58" s="45">
        <f t="shared" ref="R58:R59" si="76">B58</f>
        <v>0</v>
      </c>
      <c r="S58" s="48">
        <f t="shared" ref="S58:S59" si="77">R58-C58-H58+M58</f>
        <v>0</v>
      </c>
      <c r="T58" s="48">
        <f t="shared" si="54"/>
        <v>0</v>
      </c>
      <c r="U58" s="48">
        <f t="shared" si="54"/>
        <v>0</v>
      </c>
      <c r="V58" s="48">
        <f t="shared" si="54"/>
        <v>0</v>
      </c>
      <c r="W58" s="46">
        <f t="shared" si="8"/>
        <v>0</v>
      </c>
    </row>
    <row r="59" spans="1:23" ht="15.75" thickBot="1">
      <c r="A59" s="54" t="str">
        <f>$A$12</f>
        <v>Paikkakunta 3</v>
      </c>
      <c r="B59" s="55">
        <f>B19+B23+B27+B31+B35+B39+B43+B47+B51+B55</f>
        <v>0</v>
      </c>
      <c r="C59" s="56">
        <f t="shared" si="68"/>
        <v>0</v>
      </c>
      <c r="D59" s="57">
        <f t="shared" si="68"/>
        <v>0</v>
      </c>
      <c r="E59" s="57">
        <f t="shared" si="68"/>
        <v>0</v>
      </c>
      <c r="F59" s="57">
        <f t="shared" si="68"/>
        <v>0</v>
      </c>
      <c r="G59" s="58">
        <f t="shared" si="71"/>
        <v>0</v>
      </c>
      <c r="H59" s="59">
        <f t="shared" si="72"/>
        <v>0</v>
      </c>
      <c r="I59" s="60">
        <f t="shared" si="72"/>
        <v>0</v>
      </c>
      <c r="J59" s="60">
        <f t="shared" si="72"/>
        <v>0</v>
      </c>
      <c r="K59" s="60">
        <f t="shared" si="72"/>
        <v>0</v>
      </c>
      <c r="L59" s="58">
        <f t="shared" si="73"/>
        <v>0</v>
      </c>
      <c r="M59" s="61">
        <f t="shared" si="74"/>
        <v>0</v>
      </c>
      <c r="N59" s="61">
        <f t="shared" si="74"/>
        <v>0</v>
      </c>
      <c r="O59" s="61">
        <f t="shared" si="74"/>
        <v>0</v>
      </c>
      <c r="P59" s="61">
        <f t="shared" si="74"/>
        <v>0</v>
      </c>
      <c r="Q59" s="62">
        <f t="shared" si="75"/>
        <v>0</v>
      </c>
      <c r="R59" s="59">
        <f t="shared" si="76"/>
        <v>0</v>
      </c>
      <c r="S59" s="60">
        <f t="shared" si="77"/>
        <v>0</v>
      </c>
      <c r="T59" s="60">
        <f t="shared" si="54"/>
        <v>0</v>
      </c>
      <c r="U59" s="60">
        <f t="shared" si="54"/>
        <v>0</v>
      </c>
      <c r="V59" s="60">
        <f t="shared" si="54"/>
        <v>0</v>
      </c>
      <c r="W59" s="63">
        <f t="shared" si="8"/>
        <v>0</v>
      </c>
    </row>
    <row r="60" spans="1:23">
      <c r="A60" s="14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</row>
  </sheetData>
  <mergeCells count="6">
    <mergeCell ref="R14:W14"/>
    <mergeCell ref="A3:F3"/>
    <mergeCell ref="M13:Q13"/>
    <mergeCell ref="C14:G14"/>
    <mergeCell ref="H14:L14"/>
    <mergeCell ref="M14:Q14"/>
  </mergeCells>
  <pageMargins left="0.70866141732283472" right="0.70866141732283472" top="0.74803149606299213" bottom="0.74803149606299213" header="0.31496062992125984" footer="0.31496062992125984"/>
  <pageSetup paperSize="9" scale="5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Yhteensä</vt:lpstr>
      <vt:lpstr>Hallintopalvelut</vt:lpstr>
      <vt:lpstr>Erikoistumisyksiköt</vt:lpstr>
    </vt:vector>
  </TitlesOfParts>
  <Company>AVI ELY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A002331</dc:creator>
  <cp:lastModifiedBy>vmlehtom</cp:lastModifiedBy>
  <cp:lastPrinted>2014-03-04T12:34:58Z</cp:lastPrinted>
  <dcterms:created xsi:type="dcterms:W3CDTF">2014-03-03T10:24:39Z</dcterms:created>
  <dcterms:modified xsi:type="dcterms:W3CDTF">2014-03-04T12:34:59Z</dcterms:modified>
</cp:coreProperties>
</file>