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87266\Work Folders\OM Oikeuslaitostyöryhmä\Työsuunnitelma\"/>
    </mc:Choice>
  </mc:AlternateContent>
  <xr:revisionPtr revIDLastSave="0" documentId="13_ncr:1_{AEDA0842-6DC7-468E-83DA-3FC72C39A754}" xr6:coauthVersionLast="36" xr6:coauthVersionMax="47" xr10:uidLastSave="{00000000-0000-0000-0000-000000000000}"/>
  <bookViews>
    <workbookView xWindow="19090" yWindow="-110" windowWidth="19420" windowHeight="10420" tabRatio="526" xr2:uid="{00000000-000D-0000-FFFF-FFFF00000000}"/>
  </bookViews>
  <sheets>
    <sheet name="Projektin aktiiviset riskit" sheetId="11" r:id="rId1"/>
    <sheet name="Kriittiset riskit" sheetId="12" r:id="rId2"/>
  </sheets>
  <definedNames>
    <definedName name="_xlnm.Print_Area" localSheetId="1">'Kriittiset riskit'!$A$1:$J$33</definedName>
  </definedNames>
  <calcPr calcId="191028" calcCompleted="0"/>
</workbook>
</file>

<file path=xl/calcChain.xml><?xml version="1.0" encoding="utf-8"?>
<calcChain xmlns="http://schemas.openxmlformats.org/spreadsheetml/2006/main">
  <c r="D10" i="11" l="1"/>
  <c r="D8" i="11"/>
  <c r="D11" i="11"/>
  <c r="H5" i="12"/>
  <c r="D9" i="11"/>
  <c r="D7" i="11"/>
  <c r="D6" i="11"/>
  <c r="B2" i="12"/>
  <c r="C2" i="12"/>
  <c r="I6" i="12"/>
  <c r="G5" i="12"/>
  <c r="H6" i="12"/>
  <c r="F5" i="12"/>
  <c r="E5" i="12"/>
  <c r="D5" i="12"/>
  <c r="C5" i="12"/>
  <c r="B5" i="12"/>
  <c r="I7" i="12"/>
  <c r="D6" i="12"/>
  <c r="F6" i="12"/>
  <c r="B6" i="12"/>
  <c r="G6" i="12"/>
  <c r="E6" i="12"/>
  <c r="C6" i="12"/>
  <c r="H7" i="12"/>
  <c r="E7" i="12"/>
  <c r="C7" i="12"/>
  <c r="G7" i="12"/>
  <c r="F7" i="12"/>
  <c r="D7" i="12"/>
  <c r="B7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 Vanhatapio</author>
    <author>Santtu Seppälä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Merkki (X tai x) jonka mukaan muodostuu top five riskikaavio
</t>
        </r>
      </text>
    </comment>
    <comment ref="H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Ensimmäiseen sarakkeeseen esimmäinen riskianalyysi,
 toiseen toinen 
jne.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<sst xmlns="http://schemas.openxmlformats.org/spreadsheetml/2006/main" count="82" uniqueCount="36">
  <si>
    <t>Hanke</t>
  </si>
  <si>
    <t>Raportointijakso</t>
  </si>
  <si>
    <t>Hankkeen koordinaattori</t>
  </si>
  <si>
    <t>Raportointipäivä</t>
  </si>
  <si>
    <t>Oikeuslaitostyöryhmä</t>
  </si>
  <si>
    <t>01-09/2023</t>
  </si>
  <si>
    <t>Jennimari Huovinen</t>
  </si>
  <si>
    <t>HUOM! Käyttöohje: Riskit, joihin tässä on merkitty x, siirtyvät seuraavalle välilehdelle. Lue alla oleva huomautus (pun.kolmio).</t>
  </si>
  <si>
    <t>Riskin kuvaus ja vaikutus</t>
  </si>
  <si>
    <t>Toden-
näköisyys</t>
  </si>
  <si>
    <t>Vakavuus</t>
  </si>
  <si>
    <t>Kriittisyys
(TN*V)</t>
  </si>
  <si>
    <t xml:space="preserve">Hallintatoimenpiteet </t>
  </si>
  <si>
    <t>Vastuutaho</t>
  </si>
  <si>
    <t>Kriittiset 
riski</t>
  </si>
  <si>
    <t>Edellinen kriittisyysarviointi</t>
  </si>
  <si>
    <t>(1-5)</t>
  </si>
  <si>
    <t xml:space="preserve"> </t>
  </si>
  <si>
    <t>Työryhmään osallistuvien ajankäytön haasteet ja odottamattomat poissaolot</t>
  </si>
  <si>
    <t>Tehtävien priorisointi sekä sijaisjärjestelyt ja varahenkilöiden määrittely</t>
  </si>
  <si>
    <t>Työryhmän ja alatyöryhmien pj:t sekä jäsenet itse</t>
  </si>
  <si>
    <t>x</t>
  </si>
  <si>
    <t>Toimeksinannon laajuus, linjausten epäonnistuminen ja pällekkäinen työ</t>
  </si>
  <si>
    <t>Selkeä työsuunnitelma ja aikataulu sekä niiden jatkuva seuranta työryhmässä. Tarvittaessa nopea reagointi poikkeamiin</t>
  </si>
  <si>
    <t>Työryhmän ja alatyöryhmien pj:t</t>
  </si>
  <si>
    <t>Tiedonkulun ongelmat</t>
  </si>
  <si>
    <t>Selkeä työsuunnitelma ja aikataulu sekä niiden jatkuva seuranta työryhmässä. Työryhmän sisäinen viestintä</t>
  </si>
  <si>
    <t>Hallitusohjelman viivästyminen ja muut ennakoimatomat muutokset tai sisältökysymykset viivästyttävät etenemistä</t>
  </si>
  <si>
    <t>Työsuunnitelman ja aikataulun etenemisen tiivis seuranta ja ongelmien raportointi ryhmien välillä ja reagointi tarvittaessa</t>
  </si>
  <si>
    <t>OM:n johto, työryhmän ja alatyöryhmien pj:t</t>
  </si>
  <si>
    <t>Eri hankkeiden tehtävien ja aikataulujen yhteensovittamisen haasteet</t>
  </si>
  <si>
    <t>Työsuunnitelman ja aikataulun jatkuva seuranta ja päivittäminen</t>
  </si>
  <si>
    <t xml:space="preserve">Viestinnän epäonnistuminen, huhut </t>
  </si>
  <si>
    <t>Aktiivinen, oikea-aikainen ja riittävä tiedotus (ulkoinen ja sisäinen)</t>
  </si>
  <si>
    <t>OM:n johto, viestintäyksikkö, työryhmän ja alatyöryhmien pj:t</t>
  </si>
  <si>
    <t>Riskin vakavuus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</si>
</sst>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164" fontId="0" fillId="0" borderId="0" xfId="0" applyNumberForma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3" fillId="2" borderId="19" xfId="0" applyNumberFormat="1" applyFont="1" applyFill="1" applyBorder="1"/>
    <xf numFmtId="0" fontId="3" fillId="0" borderId="0" xfId="0" applyFon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164" fontId="3" fillId="2" borderId="0" xfId="0" applyNumberFormat="1" applyFont="1" applyFill="1"/>
    <xf numFmtId="0" fontId="0" fillId="0" borderId="20" xfId="0" applyBorder="1" applyAlignment="1">
      <alignment vertical="top" wrapText="1"/>
    </xf>
    <xf numFmtId="49" fontId="3" fillId="0" borderId="0" xfId="0" applyNumberFormat="1" applyFont="1"/>
    <xf numFmtId="0" fontId="0" fillId="0" borderId="7" xfId="0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0" fillId="0" borderId="25" xfId="0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Kriittiset riskit</a:t>
            </a:r>
          </a:p>
        </c:rich>
      </c:tx>
      <c:layout>
        <c:manualLayout>
          <c:xMode val="edge"/>
          <c:yMode val="edge"/>
          <c:x val="0.38880281488919638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6477940378005"/>
          <c:y val="0.19294117647058823"/>
          <c:w val="0.5209957300038045"/>
          <c:h val="0.61882352941176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'Kriittiset riskit'!$B$5</c:f>
              <c:strCache>
                <c:ptCount val="1"/>
                <c:pt idx="0">
                  <c:v>Työryhmään osallistuvien ajankäytön haasteet ja odottamattomat poissaolot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'Kriittiset riskit'!$C$5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'Kriittiset riskit'!$D$5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A9-40B3-8C96-A71045234504}"/>
            </c:ext>
          </c:extLst>
        </c:ser>
        <c:ser>
          <c:idx val="1"/>
          <c:order val="1"/>
          <c:tx>
            <c:strRef>
              <c:f>'Kriittiset riskit'!$B$6</c:f>
              <c:strCache>
                <c:ptCount val="1"/>
                <c:pt idx="0">
                  <c:v>Toimeksinannon laajuus, linjausten epäonnistuminen ja pällekkäinen työ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'Kriittiset riskit'!$C$6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'Kriittiset riskit'!$D$6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9-40B3-8C96-A71045234504}"/>
            </c:ext>
          </c:extLst>
        </c:ser>
        <c:ser>
          <c:idx val="2"/>
          <c:order val="2"/>
          <c:tx>
            <c:strRef>
              <c:f>'Kriittiset riskit'!$B$7</c:f>
              <c:strCache>
                <c:ptCount val="1"/>
                <c:pt idx="0">
                  <c:v>Tiedonkulun ongelmat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'Kriittiset riskit'!$C$7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'Kriittiset riskit'!$D$7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A9-40B3-8C96-A71045234504}"/>
            </c:ext>
          </c:extLst>
        </c:ser>
        <c:ser>
          <c:idx val="3"/>
          <c:order val="3"/>
          <c:tx>
            <c:strRef>
              <c:f>'Kriittiset riskit'!#REF!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'Kriittiset riskit'!#REF!</c:f>
            </c:numRef>
          </c:xVal>
          <c:yVal>
            <c:numRef>
              <c:f>'Kriittiset riskit'!#REF!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A9-40B3-8C96-A71045234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35744"/>
        <c:axId val="57938304"/>
      </c:scatterChart>
      <c:valAx>
        <c:axId val="57935744"/>
        <c:scaling>
          <c:orientation val="minMax"/>
          <c:max val="5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0.26594106529840844"/>
              <c:y val="0.89647058823529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38304"/>
        <c:crosses val="autoZero"/>
        <c:crossBetween val="midCat"/>
        <c:majorUnit val="1"/>
        <c:minorUnit val="1"/>
      </c:valAx>
      <c:valAx>
        <c:axId val="57938304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Vakavuus</a:t>
                </a:r>
              </a:p>
            </c:rich>
          </c:tx>
          <c:layout>
            <c:manualLayout>
              <c:xMode val="edge"/>
              <c:yMode val="edge"/>
              <c:x val="2.4883359253499222E-2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35744"/>
        <c:crosses val="autoZero"/>
        <c:crossBetween val="midCat"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5785430009429224"/>
          <c:y val="3.7647058823529408E-2"/>
          <c:w val="0.32970483666213568"/>
          <c:h val="0.95529411764705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2297" name="Picture 1" descr="VK_100_300dpi_BW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7</xdr:row>
      <xdr:rowOff>47625</xdr:rowOff>
    </xdr:from>
    <xdr:to>
      <xdr:col>6</xdr:col>
      <xdr:colOff>619125</xdr:colOff>
      <xdr:row>32</xdr:row>
      <xdr:rowOff>47625</xdr:rowOff>
    </xdr:to>
    <xdr:graphicFrame macro="">
      <xdr:nvGraphicFramePr>
        <xdr:cNvPr id="13316" name="Chart 3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showWhiteSpace="0" zoomScaleNormal="100" workbookViewId="0" xr3:uid="{AEA406A1-0E4B-5B11-9CD5-51D6E497D94C}">
      <selection activeCell="G2" sqref="G2:J2"/>
    </sheetView>
  </sheetViews>
  <sheetFormatPr defaultRowHeight="13.15"/>
  <cols>
    <col min="1" max="1" width="48.42578125" customWidth="1"/>
    <col min="2" max="3" width="10" customWidth="1"/>
    <col min="4" max="4" width="11.28515625" customWidth="1"/>
    <col min="5" max="5" width="41.5703125" customWidth="1"/>
    <col min="6" max="6" width="20" customWidth="1"/>
    <col min="7" max="7" width="9.140625" customWidth="1"/>
    <col min="8" max="8" width="8.5703125" customWidth="1"/>
  </cols>
  <sheetData>
    <row r="1" spans="1:14" ht="14.25" customHeight="1">
      <c r="A1" s="3" t="s">
        <v>0</v>
      </c>
      <c r="B1" s="4" t="s">
        <v>1</v>
      </c>
      <c r="C1" s="10"/>
      <c r="D1" s="9"/>
      <c r="E1" s="4" t="s">
        <v>2</v>
      </c>
      <c r="F1" s="4" t="s">
        <v>3</v>
      </c>
      <c r="G1" s="9"/>
      <c r="H1" s="5"/>
    </row>
    <row r="2" spans="1:14" ht="54.75" customHeight="1" thickBot="1">
      <c r="A2" s="40" t="s">
        <v>4</v>
      </c>
      <c r="B2" s="48" t="s">
        <v>5</v>
      </c>
      <c r="C2" s="49"/>
      <c r="D2" s="49"/>
      <c r="E2" s="40" t="s">
        <v>6</v>
      </c>
      <c r="F2" s="29">
        <v>45201</v>
      </c>
      <c r="G2" s="52" t="s">
        <v>7</v>
      </c>
      <c r="H2" s="52"/>
      <c r="I2" s="52"/>
      <c r="J2" s="52"/>
    </row>
    <row r="3" spans="1:14" ht="25.5" customHeight="1">
      <c r="A3" s="50" t="s">
        <v>8</v>
      </c>
      <c r="B3" s="1" t="s">
        <v>9</v>
      </c>
      <c r="C3" s="1" t="s">
        <v>10</v>
      </c>
      <c r="D3" s="7" t="s">
        <v>11</v>
      </c>
      <c r="E3" s="41" t="s">
        <v>12</v>
      </c>
      <c r="F3" s="50" t="s">
        <v>13</v>
      </c>
      <c r="G3" s="31" t="s">
        <v>14</v>
      </c>
      <c r="H3" s="32" t="s">
        <v>15</v>
      </c>
      <c r="I3" s="27"/>
      <c r="J3" s="27"/>
      <c r="K3" s="27"/>
      <c r="L3" s="27"/>
      <c r="M3" s="27"/>
      <c r="N3" s="28"/>
    </row>
    <row r="4" spans="1:14" ht="13.9" thickBot="1">
      <c r="A4" s="51"/>
      <c r="B4" s="2" t="s">
        <v>16</v>
      </c>
      <c r="C4" s="2" t="s">
        <v>16</v>
      </c>
      <c r="D4" s="8"/>
      <c r="E4" s="6"/>
      <c r="F4" s="51"/>
      <c r="G4" s="11"/>
      <c r="H4" s="39" t="s">
        <v>17</v>
      </c>
      <c r="I4" s="39" t="s">
        <v>17</v>
      </c>
      <c r="J4" s="39" t="s">
        <v>17</v>
      </c>
      <c r="K4" s="39" t="s">
        <v>17</v>
      </c>
      <c r="L4" s="39" t="s">
        <v>17</v>
      </c>
      <c r="M4" s="39" t="s">
        <v>17</v>
      </c>
      <c r="N4" s="39" t="s">
        <v>17</v>
      </c>
    </row>
    <row r="5" spans="1:14">
      <c r="A5" s="44"/>
      <c r="B5" s="42"/>
      <c r="C5" s="42"/>
      <c r="D5" s="43"/>
      <c r="E5" s="42"/>
      <c r="F5" s="44"/>
      <c r="G5" s="45"/>
      <c r="H5" s="46"/>
      <c r="I5" s="46"/>
      <c r="J5" s="46"/>
      <c r="K5" s="46"/>
      <c r="L5" s="46"/>
      <c r="M5" s="46"/>
      <c r="N5" s="46"/>
    </row>
    <row r="6" spans="1:14" ht="51" customHeight="1">
      <c r="A6" s="14" t="s">
        <v>18</v>
      </c>
      <c r="B6" s="36">
        <v>3</v>
      </c>
      <c r="C6" s="36">
        <v>4</v>
      </c>
      <c r="D6" s="17">
        <f>+B6*C6</f>
        <v>12</v>
      </c>
      <c r="E6" s="13" t="s">
        <v>19</v>
      </c>
      <c r="F6" s="13" t="s">
        <v>20</v>
      </c>
      <c r="G6" s="37" t="s">
        <v>21</v>
      </c>
      <c r="H6" s="38" t="s">
        <v>17</v>
      </c>
      <c r="I6" s="38" t="s">
        <v>17</v>
      </c>
      <c r="J6" s="38" t="s">
        <v>17</v>
      </c>
      <c r="K6" s="37" t="s">
        <v>17</v>
      </c>
      <c r="L6" s="38" t="s">
        <v>17</v>
      </c>
      <c r="M6" s="37" t="s">
        <v>17</v>
      </c>
      <c r="N6" s="37" t="s">
        <v>17</v>
      </c>
    </row>
    <row r="7" spans="1:14" ht="44.25" customHeight="1">
      <c r="A7" s="14" t="s">
        <v>22</v>
      </c>
      <c r="B7" s="16">
        <v>2</v>
      </c>
      <c r="C7" s="16">
        <v>5</v>
      </c>
      <c r="D7" s="35">
        <f>+B7*C7</f>
        <v>10</v>
      </c>
      <c r="E7" s="13" t="s">
        <v>23</v>
      </c>
      <c r="F7" s="13" t="s">
        <v>24</v>
      </c>
      <c r="G7" s="19" t="s">
        <v>21</v>
      </c>
      <c r="H7" s="38" t="s">
        <v>17</v>
      </c>
      <c r="I7" s="38" t="s">
        <v>17</v>
      </c>
      <c r="J7" s="38" t="s">
        <v>17</v>
      </c>
      <c r="K7" s="37" t="s">
        <v>17</v>
      </c>
      <c r="L7" s="38"/>
      <c r="M7" s="19"/>
      <c r="N7" s="19"/>
    </row>
    <row r="8" spans="1:14" ht="40.5" customHeight="1" thickBot="1">
      <c r="A8" s="47" t="s">
        <v>25</v>
      </c>
      <c r="B8" s="30">
        <v>2</v>
      </c>
      <c r="C8" s="30">
        <v>5</v>
      </c>
      <c r="D8" s="17">
        <f>+B8*C8</f>
        <v>10</v>
      </c>
      <c r="E8" s="13" t="s">
        <v>26</v>
      </c>
      <c r="F8" s="13" t="s">
        <v>24</v>
      </c>
      <c r="G8" s="37" t="s">
        <v>21</v>
      </c>
      <c r="H8" s="38"/>
      <c r="I8" s="38"/>
      <c r="J8" s="38"/>
      <c r="K8" s="37"/>
      <c r="L8" s="38"/>
      <c r="M8" s="30"/>
      <c r="N8" s="30"/>
    </row>
    <row r="9" spans="1:14" ht="42.75" customHeight="1">
      <c r="A9" s="33" t="s">
        <v>27</v>
      </c>
      <c r="B9" s="36">
        <v>3</v>
      </c>
      <c r="C9" s="36">
        <v>3</v>
      </c>
      <c r="D9" s="34">
        <f>+B9*C9</f>
        <v>9</v>
      </c>
      <c r="E9" s="12" t="s">
        <v>28</v>
      </c>
      <c r="F9" s="13" t="s">
        <v>29</v>
      </c>
      <c r="G9" s="38"/>
      <c r="H9" s="38" t="s">
        <v>17</v>
      </c>
      <c r="I9" s="38" t="s">
        <v>17</v>
      </c>
      <c r="J9" s="38" t="s">
        <v>17</v>
      </c>
      <c r="K9" s="38" t="s">
        <v>17</v>
      </c>
      <c r="L9" s="38" t="s">
        <v>17</v>
      </c>
      <c r="M9" s="38" t="s">
        <v>17</v>
      </c>
      <c r="N9" s="38" t="s">
        <v>17</v>
      </c>
    </row>
    <row r="10" spans="1:14" ht="43.5" customHeight="1">
      <c r="A10" s="14" t="s">
        <v>30</v>
      </c>
      <c r="B10" s="16">
        <v>3</v>
      </c>
      <c r="C10" s="16">
        <v>3</v>
      </c>
      <c r="D10" s="35">
        <f t="shared" ref="D10" si="0">+B10*C10</f>
        <v>9</v>
      </c>
      <c r="E10" s="13" t="s">
        <v>31</v>
      </c>
      <c r="F10" s="13" t="s">
        <v>29</v>
      </c>
      <c r="G10" s="19"/>
      <c r="H10" s="38"/>
      <c r="I10" s="38"/>
      <c r="J10" s="38"/>
      <c r="K10" s="19"/>
      <c r="L10" s="38"/>
      <c r="M10" s="19"/>
      <c r="N10" s="19"/>
    </row>
    <row r="11" spans="1:14" ht="52.9">
      <c r="A11" s="14" t="s">
        <v>32</v>
      </c>
      <c r="B11" s="16">
        <v>2</v>
      </c>
      <c r="C11" s="16">
        <v>4</v>
      </c>
      <c r="D11" s="17">
        <f>+B11*C11</f>
        <v>8</v>
      </c>
      <c r="E11" s="13" t="s">
        <v>33</v>
      </c>
      <c r="F11" s="13" t="s">
        <v>34</v>
      </c>
      <c r="G11" s="37"/>
      <c r="H11" s="38" t="s">
        <v>17</v>
      </c>
      <c r="I11" s="38" t="s">
        <v>17</v>
      </c>
      <c r="J11" s="38"/>
      <c r="K11" s="37" t="s">
        <v>17</v>
      </c>
      <c r="L11" s="38" t="s">
        <v>17</v>
      </c>
      <c r="M11" s="37" t="s">
        <v>17</v>
      </c>
      <c r="N11" s="37" t="s">
        <v>17</v>
      </c>
    </row>
  </sheetData>
  <mergeCells count="4">
    <mergeCell ref="C2:D2"/>
    <mergeCell ref="A3:A4"/>
    <mergeCell ref="F3:F4"/>
    <mergeCell ref="G2:J2"/>
  </mergeCells>
  <phoneticPr fontId="1" type="noConversion"/>
  <pageMargins left="0.78740157480314965" right="0.78740157480314965" top="1.1811023622047245" bottom="0.98425196850393704" header="0.43" footer="0.35"/>
  <pageSetup scale="56" fitToHeight="5" orientation="landscape" r:id="rId1"/>
  <headerFooter alignWithMargins="0">
    <oddHeader>&amp;LOIKEUSMINISTERIÖ&amp;CRiskiraportti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"/>
  <sheetViews>
    <sheetView showGridLines="0" zoomScaleNormal="100" workbookViewId="0" xr3:uid="{958C4451-9541-5A59-BF78-D2F731DF1C81}">
      <selection activeCell="G24" sqref="G24"/>
    </sheetView>
  </sheetViews>
  <sheetFormatPr defaultRowHeight="13.15"/>
  <cols>
    <col min="2" max="2" width="32.42578125" customWidth="1"/>
    <col min="3" max="3" width="9.5703125" customWidth="1"/>
    <col min="4" max="4" width="12.7109375" bestFit="1" customWidth="1"/>
    <col min="5" max="5" width="10.5703125" customWidth="1"/>
    <col min="6" max="6" width="32" customWidth="1"/>
    <col min="7" max="7" width="15.85546875" customWidth="1"/>
    <col min="8" max="8" width="7" hidden="1" customWidth="1"/>
    <col min="9" max="9" width="8.7109375" hidden="1" customWidth="1"/>
  </cols>
  <sheetData>
    <row r="1" spans="2:9" ht="14.25" customHeight="1">
      <c r="B1" s="3" t="s">
        <v>0</v>
      </c>
      <c r="C1" s="4" t="s">
        <v>1</v>
      </c>
      <c r="D1" s="10"/>
      <c r="E1" s="9"/>
      <c r="F1" s="4"/>
      <c r="G1" s="3" t="s">
        <v>3</v>
      </c>
      <c r="H1" s="9"/>
      <c r="I1" s="5"/>
    </row>
    <row r="2" spans="2:9" ht="29.25" customHeight="1" thickBot="1">
      <c r="B2" t="str">
        <f>'Projektin aktiiviset riskit'!A2</f>
        <v>Oikeuslaitostyöryhmä</v>
      </c>
      <c r="C2" t="str">
        <f>'Projektin aktiiviset riskit'!B2</f>
        <v>01-09/2023</v>
      </c>
      <c r="D2" s="53"/>
      <c r="E2" s="53"/>
      <c r="F2" s="40" t="s">
        <v>6</v>
      </c>
      <c r="G2" s="29">
        <v>45040</v>
      </c>
    </row>
    <row r="3" spans="2:9" ht="27" customHeight="1">
      <c r="B3" s="54" t="s">
        <v>8</v>
      </c>
      <c r="C3" s="1" t="s">
        <v>9</v>
      </c>
      <c r="D3" s="1" t="s">
        <v>35</v>
      </c>
      <c r="E3" s="7" t="s">
        <v>11</v>
      </c>
      <c r="F3" s="41" t="s">
        <v>12</v>
      </c>
      <c r="G3" s="50" t="s">
        <v>13</v>
      </c>
    </row>
    <row r="4" spans="2:9" ht="13.9" thickBot="1">
      <c r="B4" s="55"/>
      <c r="C4" s="2" t="s">
        <v>16</v>
      </c>
      <c r="D4" s="2" t="s">
        <v>16</v>
      </c>
      <c r="E4" s="8"/>
      <c r="F4" s="6"/>
      <c r="G4" s="51"/>
    </row>
    <row r="5" spans="2:9" ht="49.15" customHeight="1">
      <c r="B5" s="20" t="str">
        <f ca="1">IF(ISNA(INDIRECT("'Projektin aktiiviset riskit'!A"&amp;$H5))," ",INDIRECT("'Projektin aktiiviset riskit'!A"&amp;$H5))</f>
        <v>Työryhmään osallistuvien ajankäytön haasteet ja odottamattomat poissaolot</v>
      </c>
      <c r="C5" s="18">
        <f ca="1">INDIRECT("'Projektin aktiiviset riskit'!B"&amp;$H5)</f>
        <v>3</v>
      </c>
      <c r="D5" s="18">
        <f ca="1">INDIRECT("'Projektin aktiiviset riskit'!C"&amp;$H5)</f>
        <v>4</v>
      </c>
      <c r="E5" s="25">
        <f ca="1">IF(ISNA(INDIRECT("'Projektin aktiiviset riskit'!D"&amp;$H5))," ",INDIRECT("'Projektin aktiiviset riskit'!D"&amp;$H5))</f>
        <v>12</v>
      </c>
      <c r="F5" s="21" t="str">
        <f ca="1">IF(ISNA(INDIRECT("'Projektin aktiiviset riskit'!E"&amp;$H5))," ",INDIRECT("'Projektin aktiiviset riskit'!E"&amp;$H5))</f>
        <v>Tehtävien priorisointi sekä sijaisjärjestelyt ja varahenkilöiden määrittely</v>
      </c>
      <c r="G5" s="22" t="str">
        <f ca="1">IF(ISNA(INDIRECT("'Projektin aktiiviset riskit'!F"&amp;$H5))," ",INDIRECT("'Projektin aktiiviset riskit'!F"&amp;$H5))</f>
        <v>Työryhmän ja alatyöryhmien pj:t sekä jäsenet itse</v>
      </c>
      <c r="H5">
        <f>MATCH("x",'Projektin aktiiviset riskit'!G1:G95,0)</f>
        <v>6</v>
      </c>
    </row>
    <row r="6" spans="2:9" ht="63" customHeight="1">
      <c r="B6" s="15" t="str">
        <f ca="1">IF(ISNA(INDIRECT("'Projektin aktiiviset riskit'!A"&amp;$H6))," ",INDIRECT("'Projektin aktiiviset riskit'!A"&amp;$H6))</f>
        <v>Toimeksinannon laajuus, linjausten epäonnistuminen ja pällekkäinen työ</v>
      </c>
      <c r="C6" s="19">
        <f ca="1">INDIRECT("'Projektin aktiiviset riskit'!B"&amp;$H6)</f>
        <v>2</v>
      </c>
      <c r="D6" s="19">
        <f ca="1">INDIRECT("'Projektin aktiiviset riskit'!C"&amp;$H6)</f>
        <v>5</v>
      </c>
      <c r="E6" s="26">
        <f ca="1">IF(ISNA(INDIRECT("'Projektin aktiiviset riskit'!D"&amp;$H6))," ",INDIRECT("'Projektin aktiiviset riskit'!D"&amp;$H6))</f>
        <v>10</v>
      </c>
      <c r="F6" s="23" t="str">
        <f ca="1">IF(ISNA(INDIRECT("'Projektin aktiiviset riskit'!E"&amp;$H6))," ",INDIRECT("'Projektin aktiiviset riskit'!E"&amp;$H6))</f>
        <v>Selkeä työsuunnitelma ja aikataulu sekä niiden jatkuva seuranta työryhmässä. Tarvittaessa nopea reagointi poikkeamiin</v>
      </c>
      <c r="G6" s="24" t="str">
        <f ca="1">IF(ISNA(INDIRECT("'Projektin aktiiviset riskit'!F"&amp;$H6))," ",INDIRECT("'Projektin aktiiviset riskit'!F"&amp;$H6))</f>
        <v>Työryhmän ja alatyöryhmien pj:t</v>
      </c>
      <c r="H6">
        <f ca="1">MATCH("x",INDIRECT(I6),0)+H5</f>
        <v>7</v>
      </c>
      <c r="I6" t="str">
        <f>ADDRESS(H5+1,7,4,,"Projektin aktiiviset riskit")&amp;":G100"</f>
        <v>'Projektin aktiiviset riskit'!G7:G100</v>
      </c>
    </row>
    <row r="7" spans="2:9" ht="58.9" customHeight="1">
      <c r="B7" s="15" t="str">
        <f ca="1">IF(ISNA(INDIRECT("'Projektin aktiiviset riskit'!A"&amp;$H7))," ",INDIRECT("'Projektin aktiiviset riskit'!A"&amp;$H7))</f>
        <v>Tiedonkulun ongelmat</v>
      </c>
      <c r="C7" s="19">
        <f ca="1">INDIRECT("'Projektin aktiiviset riskit'!B"&amp;$H7)</f>
        <v>2</v>
      </c>
      <c r="D7" s="19">
        <f ca="1">INDIRECT("'Projektin aktiiviset riskit'!C"&amp;$H7)</f>
        <v>5</v>
      </c>
      <c r="E7" s="26">
        <f ca="1">IF(ISNA(INDIRECT("'Projektin aktiiviset riskit'!D"&amp;$H7))," ",INDIRECT("'Projektin aktiiviset riskit'!D"&amp;$H7))</f>
        <v>10</v>
      </c>
      <c r="F7" s="23" t="str">
        <f ca="1">IF(ISNA(INDIRECT("'Projektin aktiiviset riskit'!E"&amp;$H7))," ",INDIRECT("'Projektin aktiiviset riskit'!E"&amp;$H7))</f>
        <v>Selkeä työsuunnitelma ja aikataulu sekä niiden jatkuva seuranta työryhmässä. Työryhmän sisäinen viestintä</v>
      </c>
      <c r="G7" s="24" t="str">
        <f ca="1">IF(ISNA(INDIRECT("'Projektin aktiiviset riskit'!F"&amp;$H7))," ",INDIRECT("'Projektin aktiiviset riskit'!F"&amp;$H7))</f>
        <v>Työryhmän ja alatyöryhmien pj:t</v>
      </c>
      <c r="H7">
        <f ca="1">MATCH("x",INDIRECT(I7),0)+H6</f>
        <v>8</v>
      </c>
      <c r="I7" t="str">
        <f ca="1">ADDRESS(H6+1,7,4,,"Projektin aktiiviset riskit")&amp;":G100"</f>
        <v>'Projektin aktiiviset riskit'!G8:G100</v>
      </c>
    </row>
  </sheetData>
  <sheetProtection formatColumns="0" formatRows="0" selectLockedCells="1" selectUnlockedCells="1"/>
  <mergeCells count="3">
    <mergeCell ref="D2:E2"/>
    <mergeCell ref="B3:B4"/>
    <mergeCell ref="G3:G4"/>
  </mergeCells>
  <phoneticPr fontId="1" type="noConversion"/>
  <pageMargins left="0.74803149606299213" right="0.74803149606299213" top="0.91" bottom="0.95" header="0.27" footer="0.19"/>
  <pageSetup paperSize="9" scale="73" orientation="landscape" r:id="rId1"/>
  <headerFooter alignWithMargins="0">
    <oddHeader>&amp;LOIKEUSMINISTERIÖ&amp;CTop five Riskit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a1789c21e23614790b95c56934f6404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22c4ba27fb44f9ac8eb7ccc4aa2ffe3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0FE5FC2-6AAC-4454-8021-8C544E87E0AF}"/>
</file>

<file path=customXml/itemProps2.xml><?xml version="1.0" encoding="utf-8"?>
<ds:datastoreItem xmlns:ds="http://schemas.openxmlformats.org/officeDocument/2006/customXml" ds:itemID="{65FE260D-02FF-4D3E-9A29-8E295AE96C0C}"/>
</file>

<file path=customXml/itemProps3.xml><?xml version="1.0" encoding="utf-8"?>
<ds:datastoreItem xmlns:ds="http://schemas.openxmlformats.org/officeDocument/2006/customXml" ds:itemID="{F9765602-5A6A-4D32-BE2D-ABCDBE4143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VALTIOKONTTORI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E6.1 OM Riskiraportti</dc:title>
  <dc:subject/>
  <dc:creator>kaisa.sistonen@om.fi</dc:creator>
  <cp:keywords/>
  <dc:description/>
  <cp:lastModifiedBy>Jennimari Huovinen</cp:lastModifiedBy>
  <cp:revision/>
  <dcterms:created xsi:type="dcterms:W3CDTF">2003-06-05T07:47:10Z</dcterms:created>
  <dcterms:modified xsi:type="dcterms:W3CDTF">2023-10-02T17:37:36Z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iakirjalaji">
    <vt:lpwstr>Asiakirjapohja</vt:lpwstr>
  </property>
  <property fmtid="{D5CDD505-2E9C-101B-9397-08002B2CF9AE}" pid="3" name="Laatijaorganisaatiot">
    <vt:lpwstr>Valtiokonttori/Hallinnon ohjaus</vt:lpwstr>
  </property>
  <property fmtid="{D5CDD505-2E9C-101B-9397-08002B2CF9AE}" pid="4" name="Julkisuus">
    <vt:lpwstr>Julkinen</vt:lpwstr>
  </property>
  <property fmtid="{D5CDD505-2E9C-101B-9397-08002B2CF9AE}" pid="5" name="Kieli">
    <vt:lpwstr>Suomi</vt:lpwstr>
  </property>
  <property fmtid="{D5CDD505-2E9C-101B-9397-08002B2CF9AE}" pid="6" name="Asiakas">
    <vt:lpwstr/>
  </property>
  <property fmtid="{D5CDD505-2E9C-101B-9397-08002B2CF9AE}" pid="7" name="Laatijaorganisaatio">
    <vt:lpwstr>Valtiokonttori/Tietohallinto</vt:lpwstr>
  </property>
  <property fmtid="{D5CDD505-2E9C-101B-9397-08002B2CF9AE}" pid="8" name="Päiväys">
    <vt:lpwstr>6.9.2006</vt:lpwstr>
  </property>
  <property fmtid="{D5CDD505-2E9C-101B-9397-08002B2CF9AE}" pid="9" name="Suhde">
    <vt:lpwstr/>
  </property>
  <property fmtid="{D5CDD505-2E9C-101B-9397-08002B2CF9AE}" pid="10" name="Asiakokonaisuus">
    <vt:lpwstr/>
  </property>
  <property fmtid="{D5CDD505-2E9C-101B-9397-08002B2CF9AE}" pid="11" name="ContentTypeId">
    <vt:lpwstr>0x010100FC273FBDB1AAC448BDBB3CA1302F22C6</vt:lpwstr>
  </property>
  <property fmtid="{D5CDD505-2E9C-101B-9397-08002B2CF9AE}" pid="12" name="Order">
    <vt:r8>4702800</vt:r8>
  </property>
</Properties>
</file>